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97" documentId="13_ncr:1_{F6CB121F-512D-4AA6-A0C1-0FB36C537598}" xr6:coauthVersionLast="47" xr6:coauthVersionMax="47" xr10:uidLastSave="{1AE796DD-7491-42E8-9731-16D867E43D4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<sst xmlns="http://schemas.openxmlformats.org/spreadsheetml/2006/main" count="178597" uniqueCount="39083">
  <si>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</si>
  <si>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</si>
  <si>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</si>
  <si>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</si>
  <si>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</si>
  <si>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</si>
  <si>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</si>
  <si>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</si>
  <si>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</si>
  <si>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</si>
  <si>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</si>
  <si>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</si>
  <si>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</si>
  <si>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</si>
  <si>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</si>
  <si>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</si>
  <si>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</si>
  <si>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</si>
  <si>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</si>
  <si>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</si>
  <si>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</si>
  <si>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</si>
  <si>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</si>
  <si>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</si>
  <si>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</si>
  <si>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</si>
  <si>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</si>
  <si>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</si>
  <si>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</si>
  <si>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</si>
  <si>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</si>
  <si>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</si>
  <si>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</si>
  <si>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</si>
  <si>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</si>
  <si>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</si>
  <si>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</si>
  <si>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</si>
  <si>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</si>
  <si>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</si>
  <si>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</si>
  <si>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</si>
  <si>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</si>
  <si>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</si>
  <si>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</si>
  <si>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</si>
  <si>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</si>
  <si>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</si>
  <si>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</si>
  <si>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</si>
  <si>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</si>
  <si>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</si>
  <si>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</si>
  <si>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</si>
  <si>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</si>
  <si>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</si>
  <si>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</si>
  <si>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</si>
  <si>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</si>
  <si>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</si>
  <si>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</si>
  <si>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</si>
  <si>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</si>
  <si>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</si>
  <si>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</si>
  <si>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</si>
  <si>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</si>
  <si>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</si>
  <si>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</si>
  <si>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</si>
  <si>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</si>
  <si>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</si>
  <si>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</si>
  <si>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</si>
  <si>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</si>
  <si>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</si>
  <si>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</si>
  <si>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</si>
  <si>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</si>
  <si>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</si>
  <si>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</si>
  <si>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</si>
  <si>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</si>
  <si>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</si>
  <si>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</si>
  <si>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</si>
  <si>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</si>
  <si>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</si>
  <si>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</si>
  <si>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</si>
  <si>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</si>
  <si>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</si>
  <si>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</si>
  <si>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</si>
  <si>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</si>
  <si>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</si>
  <si>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</si>
  <si>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</si>
  <si>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</si>
  <si>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</si>
  <si>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</si>
  <si>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</si>
  <si>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</si>
  <si>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</si>
  <si>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</si>
  <si>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</si>
  <si>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</si>
  <si>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</si>
  <si>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</si>
  <si>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</si>
  <si>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</si>
  <si>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</si>
  <si>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</si>
  <si>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</si>
  <si>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</si>
  <si>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</si>
  <si>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</si>
  <si>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</si>
  <si>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</si>
  <si>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</si>
  <si>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</si>
  <si>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</si>
  <si>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</si>
  <si>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</si>
  <si>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</si>
  <si>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</si>
  <si>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</si>
  <si>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</si>
  <si>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</si>
  <si>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</si>
  <si>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</si>
  <si>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</si>
  <si>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</si>
  <si>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</si>
  <si>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</si>
  <si>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</si>
  <si>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</si>
  <si>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</si>
  <si>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</si>
  <si>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</si>
  <si>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</si>
  <si>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</si>
  <si>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</si>
  <si>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</si>
  <si>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</si>
  <si>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</si>
  <si>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</si>
  <si>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</si>
  <si>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</si>
  <si>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</si>
  <si>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</si>
  <si>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</si>
  <si>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</si>
  <si>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</si>
  <si>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</si>
  <si>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</si>
  <si>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</si>
  <si>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</si>
  <si>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</si>
  <si>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</si>
  <si>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</si>
  <si>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</si>
  <si>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</si>
  <si>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</si>
  <si>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</si>
  <si>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</si>
  <si>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</si>
  <si>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</si>
  <si>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</si>
  <si>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</si>
  <si>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</si>
  <si>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</si>
  <si>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</si>
  <si>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</si>
  <si>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</si>
  <si>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</si>
  <si>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</si>
  <si>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</si>
  <si>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</si>
  <si>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</si>
  <si>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</si>
  <si>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</si>
  <si>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</si>
  <si>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</si>
  <si>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</si>
  <si>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</si>
  <si>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</si>
  <si>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</si>
  <si>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</si>
  <si>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</si>
  <si>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</si>
  <si>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</si>
  <si>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</si>
  <si>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</si>
  <si>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</si>
  <si>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</si>
  <si>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</si>
  <si>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</si>
  <si>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</si>
  <si>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</si>
  <si>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</si>
  <si>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</si>
  <si>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</si>
  <si>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</si>
  <si>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</si>
  <si>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</si>
  <si>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</si>
  <si>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</si>
  <si>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</si>
  <si>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</si>
  <si>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</si>
  <si>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</si>
  <si>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</si>
  <si>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</si>
  <si>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</si>
  <si>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</si>
  <si>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</si>
  <si>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</si>
  <si>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</si>
  <si>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</si>
  <si>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</si>
  <si>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</si>
  <si>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</si>
  <si>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</si>
  <si>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</si>
  <si>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</si>
  <si>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</si>
  <si>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</si>
  <si>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</si>
  <si>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</si>
  <si>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</si>
  <si>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</si>
  <si>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</si>
  <si>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</si>
  <si>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</si>
  <si>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</si>
  <si>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</si>
  <si>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</si>
  <si>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</si>
  <si>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</si>
  <si>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</si>
  <si>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</si>
  <si>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</si>
  <si>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</si>
  <si>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</si>
  <si>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</si>
  <si>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</si>
  <si>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</si>
  <si>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</si>
  <si>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</si>
  <si>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</si>
  <si>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</si>
  <si>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</si>
  <si>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</si>
  <si>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</si>
  <si>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</si>
  <si>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</si>
  <si>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</si>
  <si>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</si>
  <si>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</si>
  <si>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</si>
  <si>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</si>
  <si>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</si>
  <si>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</si>
  <si>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</si>
  <si>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</si>
  <si>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</si>
  <si>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</si>
  <si>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</si>
  <si>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</si>
  <si>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</si>
  <si>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</si>
  <si>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</si>
  <si>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</si>
  <si>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</si>
  <si>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</si>
  <si>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</si>
  <si>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</si>
  <si>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</si>
  <si>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</si>
  <si>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</si>
  <si>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</si>
  <si>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</si>
  <si>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</si>
  <si>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</si>
  <si>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</si>
  <si>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</si>
  <si>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</si>
  <si>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</si>
  <si>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</si>
  <si>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</si>
  <si>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</si>
  <si>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</si>
  <si>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</si>
  <si>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</si>
  <si>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</si>
  <si>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</si>
  <si>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</si>
  <si>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</si>
  <si>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</si>
  <si>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</si>
  <si>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</si>
  <si>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</si>
  <si>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</si>
  <si>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</si>
  <si>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</si>
  <si>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</si>
  <si>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</si>
  <si>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</si>
  <si>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</si>
  <si>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</si>
  <si>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</si>
  <si>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</si>
  <si>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</si>
  <si>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</si>
  <si>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</si>
  <si>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</si>
  <si>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</si>
  <si>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</si>
  <si>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</si>
  <si>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</si>
  <si>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</si>
  <si>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</si>
  <si>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</si>
  <si>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</si>
  <si>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</si>
  <si>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</si>
  <si>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</si>
  <si>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</si>
  <si>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</si>
  <si>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</si>
  <si>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</si>
  <si>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</si>
  <si>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</si>
  <si>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</si>
  <si>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</si>
  <si>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</si>
  <si>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</si>
  <si>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</si>
  <si>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</si>
  <si>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</si>
  <si>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</si>
  <si>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</si>
  <si>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</si>
  <si>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</si>
  <si>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</si>
  <si>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</si>
  <si>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</si>
  <si>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</si>
  <si>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</si>
  <si>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</si>
  <si>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</si>
  <si>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</si>
  <si>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</si>
  <si>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</si>
  <si>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</si>
  <si>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</si>
  <si>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</si>
  <si>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</si>
  <si>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</si>
  <si>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</si>
  <si>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</si>
  <si>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</si>
  <si>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</si>
  <si>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</si>
  <si>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</si>
  <si>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</si>
  <si>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</si>
  <si>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</si>
  <si>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</si>
  <si>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</si>
  <si>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</si>
  <si>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</si>
  <si>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</si>
  <si>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</si>
  <si>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</si>
  <si>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</si>
  <si>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</si>
  <si>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</si>
  <si>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</si>
  <si>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</si>
  <si>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</si>
  <si>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</si>
  <si>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</si>
  <si>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</si>
  <si>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</si>
  <si>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</si>
  <si>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</si>
  <si>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</si>
  <si>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</si>
  <si>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</si>
  <si>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</si>
  <si>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</si>
  <si>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</si>
  <si>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</si>
  <si>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</si>
  <si>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</si>
  <si>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</si>
  <si>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</si>
  <si>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</si>
  <si>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</si>
  <si>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</si>
  <si>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</si>
  <si>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</si>
  <si>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</si>
  <si>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</si>
  <si>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</si>
  <si>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</si>
  <si>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</si>
  <si>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</si>
  <si>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</si>
  <si>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</si>
  <si>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</si>
  <si>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</si>
  <si>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</si>
  <si>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</si>
  <si>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</si>
  <si>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</si>
  <si>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</si>
  <si>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</si>
  <si>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</si>
  <si>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</si>
  <si>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</si>
  <si>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</si>
  <si>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</si>
  <si>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</si>
  <si>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</si>
  <si>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</si>
  <si>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</si>
  <si>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</si>
  <si>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</si>
  <si>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</si>
  <si>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</si>
  <si>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</si>
  <si>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</si>
  <si>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</si>
  <si>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</si>
  <si>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</si>
  <si>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</si>
  <si>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</si>
  <si>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</si>
  <si>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</si>
  <si>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</si>
  <si>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</si>
  <si>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</si>
  <si>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</si>
  <si>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</si>
  <si>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</si>
  <si>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</si>
  <si>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</si>
  <si>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</si>
  <si>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</si>
  <si>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</si>
  <si>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</si>
  <si>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</si>
  <si>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</si>
  <si>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</si>
  <si>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</si>
  <si>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</si>
  <si>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</si>
  <si>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</si>
  <si>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</si>
  <si>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</si>
  <si>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</si>
  <si>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</si>
  <si>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</si>
  <si>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</si>
  <si>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</si>
  <si>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</si>
  <si>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</si>
  <si>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</si>
  <si>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</si>
  <si>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</si>
  <si>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</si>
  <si>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</si>
  <si>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</si>
  <si>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</si>
  <si>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</si>
  <si>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</si>
  <si>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</si>
  <si>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</si>
  <si>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</si>
  <si>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</si>
  <si>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</si>
  <si>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</si>
  <si>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</si>
  <si>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</si>
  <si>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</si>
  <si>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</si>
  <si>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</si>
  <si>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</si>
  <si>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</si>
  <si>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</si>
  <si>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</si>
  <si>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</si>
  <si>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</si>
  <si>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</si>
  <si>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</si>
  <si>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</si>
  <si>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</si>
  <si>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</si>
  <si>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</si>
  <si>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</si>
  <si>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</si>
  <si>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</si>
  <si>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</si>
  <si>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</si>
  <si>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</si>
  <si>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</si>
  <si>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</si>
  <si>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</si>
  <si>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</si>
  <si>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</si>
  <si>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</si>
  <si>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</si>
  <si>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</si>
  <si>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</si>
  <si>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</si>
  <si>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</si>
  <si>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</si>
  <si>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</si>
  <si>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</si>
  <si>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</si>
  <si>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</si>
  <si>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</si>
  <si>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</si>
  <si>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</si>
  <si>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</si>
  <si>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</si>
  <si>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</si>
  <si>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</si>
  <si>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</si>
  <si>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</si>
  <si>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</si>
  <si>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</si>
  <si>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</si>
  <si>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</si>
  <si>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</si>
  <si>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</si>
  <si>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</si>
  <si>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</si>
  <si>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</si>
  <si>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</si>
  <si>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</si>
  <si>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</si>
  <si>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</si>
  <si>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</si>
  <si>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</si>
  <si>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</si>
  <si>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</si>
  <si>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</si>
  <si>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</si>
  <si>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</si>
  <si>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</si>
  <si>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</si>
  <si>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</si>
  <si>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</si>
  <si>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</si>
  <si>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</si>
  <si>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</si>
  <si>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</si>
  <si>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</si>
  <si>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</si>
  <si>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</si>
  <si>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</si>
  <si>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</si>
  <si>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</si>
  <si>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</si>
  <si>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</si>
  <si>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</si>
  <si>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</si>
  <si>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</si>
  <si>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</si>
  <si>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</si>
  <si>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</si>
  <si>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</si>
  <si>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</si>
  <si>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</si>
  <si>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</si>
  <si>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</si>
  <si>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</si>
  <si>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</si>
  <si>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</si>
  <si>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</si>
  <si>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</si>
  <si>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</si>
  <si>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</si>
  <si>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</si>
  <si>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</si>
  <si>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</si>
  <si>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</si>
  <si>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</si>
  <si>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</si>
  <si>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</si>
  <si>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</si>
  <si>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</si>
  <si>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</si>
  <si>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</si>
  <si>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</si>
  <si>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</si>
  <si>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</si>
  <si>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</si>
  <si>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</si>
  <si>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</si>
  <si>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</si>
  <si>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</si>
  <si>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</si>
  <si>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</si>
  <si>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</si>
  <si>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</si>
  <si>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</si>
  <si>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</si>
  <si>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</si>
  <si>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</si>
  <si>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</si>
  <si>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</si>
  <si>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</si>
  <si>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</si>
  <si>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</si>
  <si>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</si>
  <si>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</si>
  <si>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</si>
  <si>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</si>
  <si>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</si>
  <si>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</si>
  <si>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</si>
  <si>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</si>
  <si>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</si>
  <si>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</si>
  <si>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</si>
  <si>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</si>
  <si>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</si>
  <si>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</si>
  <si>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</si>
  <si>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</si>
  <si>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</si>
  <si>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</si>
  <si>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</si>
  <si>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</si>
  <si>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</si>
  <si>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</si>
  <si>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</si>
  <si>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</si>
  <si>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</si>
  <si>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</si>
  <si>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</si>
  <si>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</si>
  <si>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</si>
  <si>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</si>
  <si>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</si>
  <si>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</si>
  <si>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</si>
  <si>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</si>
  <si>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</si>
  <si>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</si>
  <si>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</si>
  <si>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</si>
  <si>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</si>
  <si>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</si>
  <si>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</si>
  <si>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</si>
  <si>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</si>
  <si>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</si>
  <si>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</si>
  <si>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</si>
  <si>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</si>
  <si>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</si>
  <si>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</si>
  <si>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</si>
  <si>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</si>
  <si>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</si>
  <si>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</si>
  <si>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</si>
  <si>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</si>
  <si>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</si>
  <si>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</si>
  <si>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</si>
  <si>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</si>
  <si>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</si>
  <si>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</si>
  <si>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</si>
  <si>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</si>
  <si>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</si>
  <si>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</si>
  <si>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</si>
  <si>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</si>
  <si>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</si>
  <si>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</si>
  <si>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</si>
  <si>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</si>
  <si>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</si>
  <si>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</si>
  <si>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</si>
  <si>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</si>
  <si>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</si>
  <si>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</si>
  <si>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</si>
  <si>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</si>
  <si>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</si>
  <si>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</si>
  <si>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</si>
  <si>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</si>
  <si>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</si>
  <si>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</si>
  <si>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</si>
  <si>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</si>
  <si>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</si>
  <si>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</si>
  <si>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</si>
  <si>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</si>
  <si>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</si>
  <si>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</si>
  <si>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</si>
  <si>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</si>
  <si>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</si>
  <si>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</si>
  <si>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</si>
  <si>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</si>
  <si>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</si>
  <si>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</si>
  <si>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</si>
  <si>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</si>
  <si>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</si>
  <si>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</si>
  <si>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</si>
  <si>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</si>
  <si>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</si>
  <si>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</si>
  <si>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</si>
  <si>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</si>
  <si>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</si>
  <si>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</si>
  <si>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</si>
  <si>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</si>
  <si>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</si>
  <si>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</si>
  <si>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</si>
  <si>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</si>
  <si>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</si>
  <si>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</si>
  <si>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</si>
  <si>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</si>
  <si>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</si>
  <si>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</si>
  <si>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</si>
  <si>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</si>
  <si>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</si>
  <si>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</si>
  <si>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</si>
  <si>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</si>
  <si>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</si>
  <si>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</si>
  <si>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</si>
  <si>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</si>
  <si>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</si>
  <si>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</si>
  <si>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</si>
  <si>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</si>
  <si>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</si>
  <si>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</si>
  <si>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</si>
  <si>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</si>
  <si>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</si>
  <si>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</si>
  <si>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</si>
  <si>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</si>
  <si>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</si>
  <si>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</si>
  <si>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</si>
  <si>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</si>
  <si>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</si>
  <si>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</si>
  <si>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</si>
  <si>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</si>
  <si>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</si>
  <si>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</si>
  <si>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</si>
  <si>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</si>
  <si>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</si>
  <si>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</si>
  <si>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</si>
  <si>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</si>
  <si>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</si>
  <si>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</si>
  <si>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</si>
  <si>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</si>
  <si>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</si>
  <si>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</si>
  <si>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</si>
  <si>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</si>
  <si>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</si>
  <si>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</si>
  <si>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</si>
  <si>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</si>
  <si>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</si>
  <si>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</si>
  <si>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</si>
  <si>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</si>
  <si>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</si>
  <si>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</si>
  <si>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</si>
  <si>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</si>
  <si>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</si>
  <si>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</si>
  <si>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</si>
  <si>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</si>
  <si>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</si>
  <si>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</si>
  <si>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</si>
  <si>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</si>
  <si>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</si>
  <si>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</si>
  <si>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</si>
  <si>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</si>
  <si>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</si>
  <si>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</si>
  <si>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</si>
  <si>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</si>
  <si>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</si>
  <si>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</si>
  <si>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</si>
  <si>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</si>
  <si>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</si>
  <si>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</si>
  <si>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</si>
  <si>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</si>
  <si>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</si>
  <si>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</si>
  <si>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</si>
  <si>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</si>
  <si>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</si>
  <si>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</si>
  <si>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</si>
  <si>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</si>
  <si>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</si>
  <si>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</si>
  <si>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</si>
  <si>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</si>
  <si>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</si>
  <si>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</si>
  <si>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</si>
  <si>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</si>
  <si>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</si>
  <si>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</si>
  <si>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</si>
  <si>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</si>
  <si>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</si>
  <si>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</si>
  <si>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</si>
  <si>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</si>
  <si>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</si>
  <si>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</si>
  <si>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</si>
  <si>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</si>
  <si>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</si>
  <si>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</si>
  <si>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</si>
  <si>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</si>
  <si>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</si>
  <si>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</si>
  <si>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</si>
  <si>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</si>
  <si>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</si>
  <si>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</si>
  <si>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</si>
  <si>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</si>
  <si>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</si>
  <si>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</si>
  <si>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</si>
  <si>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</si>
  <si>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</si>
  <si>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</si>
  <si>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</si>
  <si>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</si>
  <si>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</si>
  <si>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</si>
  <si>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</si>
  <si>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</si>
  <si>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</si>
  <si>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</si>
  <si>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</si>
  <si>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</si>
  <si>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</si>
  <si>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</si>
  <si>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</si>
  <si>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</si>
  <si>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</si>
  <si>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</si>
  <si>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</si>
  <si>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</si>
  <si>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</si>
  <si>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</si>
  <si>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</si>
  <si>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</si>
  <si>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</si>
  <si>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</si>
  <si>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</si>
  <si>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</si>
  <si>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</si>
  <si>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</si>
  <si>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</si>
  <si>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</si>
  <si>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</si>
  <si>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</si>
  <si>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</si>
  <si>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</si>
  <si>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</si>
  <si>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</si>
  <si>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</si>
  <si>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</si>
  <si>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</si>
  <si>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</si>
  <si>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</si>
  <si>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</si>
  <si>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</si>
  <si>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</si>
  <si>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</si>
  <si>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</si>
  <si>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</si>
  <si>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</si>
  <si>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</si>
  <si>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</si>
  <si>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</si>
  <si>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</si>
  <si>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</si>
  <si>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</si>
  <si>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</si>
  <si>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</si>
  <si>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</si>
  <si>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</si>
  <si>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</si>
  <si>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</si>
  <si>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</si>
  <si>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</si>
  <si>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</si>
  <si>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</si>
  <si>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</si>
  <si>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</si>
  <si>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</si>
  <si>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</si>
  <si>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</si>
  <si>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</si>
  <si>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</si>
  <si>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</si>
  <si>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</si>
  <si>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</si>
  <si>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</si>
  <si>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</si>
  <si>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</si>
  <si>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</si>
  <si>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</si>
  <si>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</si>
  <si>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</si>
  <si>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</si>
  <si>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</si>
  <si>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</si>
  <si>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</si>
  <si>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</si>
  <si>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</si>
  <si>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</si>
  <si>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</si>
  <si>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</si>
  <si>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</si>
  <si>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</si>
  <si>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</si>
  <si>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</si>
  <si>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</si>
  <si>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</si>
  <si>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</si>
  <si>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</si>
  <si>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</si>
  <si>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</si>
  <si>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</si>
  <si>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</si>
  <si>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</si>
  <si>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</si>
  <si>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</si>
  <si>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</si>
  <si>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</si>
  <si>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</si>
  <si>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</si>
  <si>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</si>
  <si>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</si>
  <si>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</si>
  <si>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</si>
  <si>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</si>
  <si>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</si>
  <si>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</si>
  <si>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</si>
  <si>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</si>
  <si>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</si>
  <si>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</si>
  <si>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</si>
  <si>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</si>
  <si>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</si>
  <si>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</si>
  <si>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</si>
  <si>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</si>
  <si>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</si>
  <si>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</si>
  <si>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</si>
  <si>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</si>
  <si>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</si>
  <si>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</si>
  <si>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</si>
  <si>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</si>
  <si>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</si>
  <si>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</si>
  <si>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</si>
  <si>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</si>
  <si>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</si>
  <si>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</si>
  <si>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</si>
  <si>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</si>
  <si>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</si>
  <si>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</si>
  <si>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</si>
  <si>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</si>
  <si>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</si>
  <si>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</si>
  <si>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</si>
  <si>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</si>
  <si>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</si>
  <si>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</si>
  <si>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</si>
  <si>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</si>
  <si>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</si>
  <si>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</si>
  <si>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</si>
  <si>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</si>
  <si>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</si>
  <si>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</si>
  <si>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</si>
  <si>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</si>
  <si>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</si>
  <si>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</si>
  <si>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</si>
  <si>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</si>
  <si>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</si>
  <si>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</si>
  <si>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</si>
  <si>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</si>
  <si>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</si>
  <si>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</si>
  <si>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</si>
  <si>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</si>
  <si>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</si>
  <si>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</si>
  <si>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</si>
  <si>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</si>
  <si>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</si>
  <si>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</si>
  <si>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</si>
  <si>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</si>
  <si>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</si>
  <si>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</si>
  <si>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</si>
  <si>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</si>
  <si>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</si>
  <si>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</si>
  <si>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</si>
  <si>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</si>
  <si>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</si>
  <si>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</si>
  <si>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</si>
  <si>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</si>
  <si>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</si>
  <si>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</si>
  <si>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</si>
  <si>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</si>
  <si>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</si>
  <si>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</si>
  <si>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</si>
  <si>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</si>
  <si>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</si>
  <si>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</si>
  <si>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</si>
  <si>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</si>
  <si>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</si>
  <si>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</si>
  <si>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</si>
  <si>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</si>
  <si>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</si>
  <si>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</si>
  <si>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</si>
  <si>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</si>
  <si>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</si>
  <si>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</si>
  <si>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</si>
  <si>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</si>
  <si>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</si>
  <si>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</si>
  <si>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</si>
  <si>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</si>
  <si>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</si>
  <si>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</si>
  <si>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</si>
  <si>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</si>
  <si>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</si>
  <si>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</si>
  <si>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</si>
  <si>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</si>
  <si>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</si>
  <si>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</si>
  <si>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</si>
  <si>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</si>
  <si>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</si>
  <si>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</si>
  <si>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</si>
  <si>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</si>
  <si>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</si>
  <si>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</si>
  <si>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</si>
  <si>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</si>
  <si>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</si>
  <si>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</si>
  <si>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</si>
  <si>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</si>
  <si>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</si>
  <si>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</si>
  <si>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</si>
  <si>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</si>
  <si>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</si>
  <si>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</si>
  <si>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</si>
  <si>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</si>
  <si>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</si>
  <si>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</si>
  <si>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</si>
  <si>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</si>
  <si>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</si>
  <si>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</si>
  <si>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</si>
  <si>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</si>
  <si>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</si>
  <si>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</si>
  <si>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</si>
  <si>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</si>
  <si>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</si>
  <si>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</si>
  <si>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</si>
  <si>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</si>
  <si>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</si>
  <si>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</si>
  <si>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</si>
  <si>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</si>
  <si>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</si>
  <si>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</si>
  <si>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</si>
  <si>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</si>
  <si>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</si>
  <si>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</si>
  <si>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</si>
  <si>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</si>
  <si>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</si>
  <si>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</si>
  <si>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</si>
  <si>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</si>
  <si>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</si>
  <si>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</si>
  <si>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</si>
  <si>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</si>
  <si>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</si>
  <si>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</si>
  <si>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</si>
  <si>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</si>
  <si>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</si>
  <si>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</si>
  <si>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</si>
  <si>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</si>
  <si>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</si>
  <si>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</si>
  <si>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</si>
  <si>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</si>
  <si>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</si>
  <si>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</si>
  <si>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</si>
  <si>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</si>
  <si>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</si>
  <si>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</si>
  <si>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</si>
  <si>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</si>
  <si>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</si>
  <si>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</si>
  <si>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</si>
  <si>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</si>
  <si>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</si>
  <si>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</si>
  <si>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</si>
  <si>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</si>
  <si>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</si>
  <si>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</si>
  <si>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</si>
  <si>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</si>
  <si>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</si>
  <si>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</si>
  <si>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</si>
  <si>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</si>
  <si>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</si>
  <si>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</si>
  <si>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</si>
  <si>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</si>
  <si>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</si>
  <si>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</si>
  <si>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</si>
  <si>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</si>
  <si>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</si>
  <si>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</si>
  <si>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</si>
  <si>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</si>
  <si>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</si>
  <si>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</si>
  <si>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</si>
  <si>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</si>
  <si>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</si>
  <si>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</si>
  <si>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</si>
  <si>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</si>
  <si>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</si>
  <si>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</si>
  <si>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</si>
  <si>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</si>
  <si>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</si>
  <si>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</si>
  <si>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</si>
  <si>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</si>
  <si>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</si>
  <si>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</si>
  <si>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</si>
  <si>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</si>
  <si>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</si>
  <si>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</si>
  <si>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</si>
  <si>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</si>
  <si>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</si>
  <si>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</si>
  <si>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</si>
  <si>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</si>
  <si>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</si>
  <si>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</si>
  <si>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</si>
  <si>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</si>
  <si>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</si>
  <si>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</si>
  <si>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</si>
  <si>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</si>
  <si>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</si>
  <si>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</si>
  <si>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</si>
  <si>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</si>
  <si>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</si>
  <si>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</si>
  <si>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</si>
  <si>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</si>
  <si>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</si>
  <si>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</si>
  <si>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</si>
  <si>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</si>
  <si>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</si>
  <si>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</si>
  <si>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</si>
  <si>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</si>
  <si>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</si>
  <si>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</si>
  <si>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</si>
  <si>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</si>
  <si>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</si>
  <si>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</si>
  <si>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</si>
  <si>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</si>
  <si>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</si>
  <si>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</si>
  <si>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</si>
  <si>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</si>
  <si>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</si>
  <si>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</si>
  <si>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</si>
  <si>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</si>
  <si>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</si>
  <si>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</si>
  <si>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</si>
  <si>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</si>
  <si>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</si>
  <si>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</si>
  <si>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</si>
  <si>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</si>
  <si>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</si>
  <si>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</si>
  <si>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</si>
  <si>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</si>
  <si>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</si>
  <si>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</si>
  <si>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</si>
  <si>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</si>
  <si>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</si>
  <si>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</si>
  <si>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</si>
  <si>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</si>
  <si>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</si>
  <si>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</si>
  <si>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</si>
  <si>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</si>
  <si>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</si>
  <si>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</si>
  <si>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</si>
  <si>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</si>
  <si>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</si>
  <si>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</si>
  <si>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</si>
  <si>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</si>
  <si>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</si>
  <si>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</si>
  <si>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</si>
  <si>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</si>
  <si>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</si>
  <si>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</si>
  <si>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</si>
  <si>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</si>
  <si>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</si>
  <si>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</si>
  <si>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</si>
  <si>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</si>
  <si>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</si>
  <si>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</si>
  <si>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</si>
  <si>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</si>
  <si>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</si>
  <si>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</si>
  <si>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</si>
  <si>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</si>
  <si>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</si>
  <si>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</si>
  <si>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</si>
  <si>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</si>
  <si>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</si>
  <si>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</si>
  <si>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</si>
  <si>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</si>
  <si>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</si>
  <si>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</si>
  <si>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</si>
  <si>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</si>
  <si>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</si>
  <si>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</si>
  <si>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</si>
  <si>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</si>
  <si>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</si>
  <si>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</si>
  <si>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</si>
  <si>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</si>
  <si>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</si>
  <si>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</si>
  <si>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</si>
  <si>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</si>
  <si>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</si>
  <si>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</si>
  <si>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</si>
  <si>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</si>
  <si>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</si>
  <si>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</si>
  <si>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</si>
  <si>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</si>
  <si>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</si>
  <si>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</si>
  <si>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</si>
  <si>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</si>
  <si>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</si>
  <si>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</si>
  <si>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</si>
  <si>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</si>
  <si>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</si>
  <si>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</si>
  <si>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</si>
  <si>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</si>
  <si>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</si>
  <si>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</si>
  <si>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</si>
  <si>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</si>
  <si>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</si>
  <si>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</si>
  <si>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</si>
  <si>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</si>
  <si>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</si>
  <si>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</si>
  <si>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</si>
  <si>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</si>
  <si>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</si>
  <si>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</si>
  <si>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</si>
  <si>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</si>
  <si>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</si>
  <si>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</si>
  <si>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</si>
  <si>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</si>
  <si>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</si>
  <si>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</si>
  <si>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</si>
  <si>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</si>
  <si>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</si>
  <si>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</si>
  <si>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</si>
  <si>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</si>
  <si>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</si>
  <si>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</si>
  <si>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</si>
  <si>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</si>
  <si>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</si>
  <si>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</si>
  <si>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</si>
  <si>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</si>
  <si>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</si>
  <si>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</si>
  <si>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</si>
  <si>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</si>
  <si>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</si>
  <si>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</si>
  <si>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</si>
  <si>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</si>
  <si>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</si>
  <si>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</si>
  <si>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</si>
  <si>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</si>
  <si>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</si>
  <si>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</si>
  <si>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</si>
  <si>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</si>
  <si>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</si>
  <si>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</si>
  <si>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</si>
  <si>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</si>
  <si>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</si>
  <si>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</si>
  <si>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</si>
  <si>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</si>
  <si>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</si>
  <si>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</si>
  <si>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</si>
  <si>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</si>
  <si>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</si>
  <si>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</si>
  <si>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</si>
  <si>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</si>
  <si>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</si>
  <si>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</si>
  <si>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</si>
  <si>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</si>
  <si>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</si>
  <si>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</si>
  <si>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</si>
  <si>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</si>
  <si>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</si>
  <si>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</si>
  <si>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</si>
  <si>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</si>
  <si>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</si>
  <si>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</si>
  <si>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</si>
  <si>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</si>
  <si>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</si>
  <si>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</si>
  <si>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</si>
  <si>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</si>
  <si>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</si>
  <si>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</si>
  <si>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</si>
  <si>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</si>
  <si>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</si>
  <si>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</si>
  <si>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</si>
  <si>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</si>
  <si>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</si>
  <si>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</si>
  <si>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</si>
  <si>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</si>
  <si>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</si>
  <si>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</si>
  <si>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</si>
  <si>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</si>
  <si>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</si>
  <si>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</si>
  <si>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</si>
  <si>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</si>
  <si>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</si>
  <si>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</si>
  <si>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</si>
  <si>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</si>
  <si>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</si>
  <si>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</si>
  <si>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</si>
  <si>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</si>
  <si>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</si>
  <si>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</si>
  <si>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</si>
  <si>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</si>
  <si>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</si>
  <si>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</si>
  <si>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</si>
  <si>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</si>
  <si>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</si>
  <si>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</si>
  <si>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</si>
  <si>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</si>
  <si>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</si>
  <si>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</si>
  <si>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</si>
  <si>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</si>
  <si>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</si>
  <si>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</si>
  <si>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</si>
  <si>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</si>
  <si>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</si>
  <si>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</si>
  <si>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</si>
  <si>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</si>
  <si>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</si>
  <si>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</si>
  <si>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</si>
  <si>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</si>
  <si>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</si>
  <si>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</si>
  <si>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</si>
  <si>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</si>
  <si>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</si>
  <si>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</si>
  <si>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</si>
  <si>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</si>
  <si>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</si>
  <si>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</si>
  <si>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</si>
  <si>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</si>
  <si>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</si>
  <si>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</si>
  <si>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</si>
  <si>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</si>
  <si>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</si>
  <si>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</si>
  <si>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</si>
  <si>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</si>
  <si>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</si>
  <si>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</si>
  <si>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</si>
  <si>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</si>
  <si>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</si>
  <si>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</si>
  <si>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</si>
  <si>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</si>
  <si>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</si>
  <si>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</si>
  <si>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</si>
  <si>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</si>
  <si>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</si>
  <si>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</si>
  <si>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</si>
  <si>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</si>
  <si>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</si>
  <si>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</si>
  <si>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</si>
  <si>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</si>
  <si>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</si>
  <si>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</si>
  <si>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</si>
  <si>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</si>
  <si>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</si>
  <si>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</si>
  <si>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</si>
  <si>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</si>
  <si>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</si>
  <si>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</si>
  <si>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</si>
  <si>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</si>
  <si>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</si>
  <si>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</si>
  <si>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</si>
  <si>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</si>
  <si>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</si>
  <si>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</si>
  <si>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</si>
  <si>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</si>
  <si>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</si>
  <si>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</si>
  <si>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</si>
  <si>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</si>
  <si>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</si>
  <si>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</si>
  <si>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</si>
  <si>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</si>
  <si>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</si>
  <si>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</si>
  <si>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</si>
  <si>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</si>
  <si>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</si>
  <si>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</si>
  <si>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</si>
  <si>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</si>
  <si>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</si>
  <si>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</si>
  <si>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</si>
  <si>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</si>
  <si>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</si>
  <si>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</si>
  <si>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</si>
  <si>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</si>
  <si>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</si>
  <si>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</si>
  <si>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</si>
  <si>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</si>
  <si>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</si>
  <si>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</si>
  <si>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</si>
  <si>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</si>
  <si>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</si>
  <si>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</si>
  <si>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</si>
  <si>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</si>
  <si>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</si>
  <si>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</si>
  <si>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</si>
  <si>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</si>
  <si>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</si>
  <si>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</si>
  <si>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</si>
  <si>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</si>
  <si>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</si>
  <si>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</si>
  <si>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</si>
  <si>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</si>
  <si>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</si>
  <si>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</si>
  <si>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</si>
  <si>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</si>
  <si>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</si>
  <si>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</si>
  <si>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</si>
  <si>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</si>
  <si>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</si>
  <si>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</si>
  <si>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</si>
  <si>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</si>
  <si>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</si>
  <si>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</si>
  <si>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</si>
  <si>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</si>
  <si>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</si>
  <si>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</si>
  <si>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</si>
  <si>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</si>
  <si>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</si>
  <si>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</si>
  <si>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</si>
  <si>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</si>
  <si>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</si>
  <si>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</si>
  <si>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</si>
  <si>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</si>
  <si>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</si>
  <si>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</si>
  <si>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</si>
  <si>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</si>
  <si>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</si>
  <si>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</si>
  <si>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</si>
  <si>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</si>
  <si>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</si>
  <si>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</si>
  <si>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</si>
  <si>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</si>
  <si>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</si>
  <si>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</si>
  <si>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</si>
  <si>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</si>
  <si>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</si>
  <si>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</si>
  <si>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</si>
  <si>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</si>
  <si>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</si>
  <si>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</si>
  <si>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</si>
  <si>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</si>
  <si>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</si>
  <si>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</si>
  <si>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</si>
  <si>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</si>
  <si>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</si>
  <si>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</si>
  <si>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</si>
  <si>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</si>
  <si>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</si>
  <si>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</si>
  <si>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</si>
  <si>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</si>
  <si>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</si>
  <si>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</si>
  <si>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</si>
  <si>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</si>
  <si>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</si>
  <si>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</si>
  <si>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</si>
  <si>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</si>
  <si>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</si>
  <si>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</si>
  <si>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</si>
  <si>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</si>
  <si>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</si>
  <si>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</si>
  <si>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</si>
  <si>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</si>
  <si>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</si>
  <si>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</si>
  <si>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</si>
  <si>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</si>
  <si>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</si>
  <si>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</si>
  <si>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</si>
  <si>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</si>
  <si>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</si>
  <si>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</si>
  <si>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</si>
  <si>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</si>
  <si>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</si>
  <si>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</si>
  <si>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</si>
  <si>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</si>
  <si>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</si>
  <si>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</si>
  <si>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</si>
  <si>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</si>
  <si>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</si>
  <si>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</si>
  <si>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</si>
  <si>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</si>
  <si>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</si>
  <si>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</si>
  <si>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</si>
  <si>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</si>
  <si>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</si>
  <si>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</si>
  <si>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</si>
  <si>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</si>
  <si>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</si>
  <si>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</si>
  <si>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</si>
  <si>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</si>
  <si>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</si>
  <si>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</si>
  <si>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</si>
  <si>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</si>
  <si>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</si>
  <si>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</si>
  <si>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</si>
  <si>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</si>
  <si>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</si>
  <si>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</si>
  <si>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</si>
  <si>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</si>
  <si>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</si>
  <si>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</si>
  <si>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</si>
  <si>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</si>
  <si>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</si>
  <si>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</si>
  <si>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</si>
  <si>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</si>
  <si>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</si>
  <si>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</si>
  <si>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</si>
  <si>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</si>
  <si>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</si>
  <si>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</si>
  <si>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</si>
  <si>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</si>
  <si>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</si>
  <si>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</si>
  <si>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</si>
  <si>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</si>
  <si>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</si>
  <si>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</si>
  <si>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</si>
  <si>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</si>
  <si>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</si>
  <si>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</si>
  <si>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</si>
  <si>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</si>
  <si>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</si>
  <si>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</si>
  <si>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</si>
  <si>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</si>
  <si>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</si>
  <si>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</si>
  <si>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</si>
  <si>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</si>
  <si>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</si>
  <si>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</si>
  <si>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</si>
  <si>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</si>
  <si>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</si>
  <si>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</si>
  <si>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</si>
  <si>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</si>
  <si>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</si>
  <si>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</si>
  <si>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</si>
  <si>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</si>
  <si>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</si>
  <si>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</si>
  <si>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</si>
  <si>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</si>
  <si>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</si>
  <si>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</si>
  <si>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</si>
  <si>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</si>
  <si>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</si>
  <si>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</si>
  <si>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</si>
  <si>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</si>
  <si>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</si>
  <si>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</si>
  <si>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</si>
  <si>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</si>
  <si>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</si>
  <si>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</si>
  <si>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</si>
  <si>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</si>
  <si>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</si>
  <si>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</si>
  <si>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</si>
  <si>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</si>
  <si>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</si>
  <si>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</si>
  <si>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</si>
  <si>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</si>
  <si>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</si>
  <si>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</si>
  <si>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</si>
  <si>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</si>
  <si>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</si>
  <si>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</si>
  <si>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</si>
  <si>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</si>
  <si>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</si>
  <si>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</si>
  <si>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</si>
  <si>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</si>
  <si>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</si>
  <si>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</si>
  <si>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</si>
  <si>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</si>
  <si>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</si>
  <si>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</si>
  <si>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</si>
  <si>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</si>
  <si>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</si>
  <si>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</si>
  <si>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</si>
  <si>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</si>
  <si>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</si>
  <si>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</si>
  <si>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</si>
  <si>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</si>
  <si>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</si>
  <si>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</si>
  <si>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</si>
  <si>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</si>
  <si>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</si>
  <si>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</si>
  <si>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</si>
  <si>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</si>
  <si>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</si>
  <si>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</si>
  <si>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</si>
  <si>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</si>
  <si>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</si>
  <si>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</si>
  <si>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</si>
  <si>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</si>
  <si>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</si>
  <si>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</si>
  <si>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</si>
  <si>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</si>
  <si>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</si>
  <si>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</si>
  <si>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</si>
  <si>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</si>
  <si>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</si>
  <si>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</si>
  <si>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</si>
  <si>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</si>
  <si>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</si>
  <si>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</si>
  <si>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</si>
  <si>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</si>
  <si>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</si>
  <si>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</si>
  <si>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</si>
  <si>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</si>
  <si>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</si>
  <si>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</si>
  <si>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</si>
  <si>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</si>
  <si>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</si>
  <si>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</si>
  <si>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</si>
  <si>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</si>
  <si>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</si>
  <si>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</si>
  <si>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</si>
  <si>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</si>
  <si>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</si>
  <si>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</si>
  <si>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</si>
  <si>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</si>
  <si>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</si>
  <si>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</si>
  <si>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</si>
  <si>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</si>
  <si>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</si>
  <si>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</si>
  <si>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</si>
  <si>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</si>
  <si>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</si>
  <si>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</si>
  <si>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</si>
  <si>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</si>
  <si>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</si>
  <si>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</si>
  <si>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</si>
  <si>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</si>
  <si>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</si>
  <si>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</si>
  <si>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</si>
  <si>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</si>
  <si>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</si>
  <si>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</si>
  <si>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</si>
  <si>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</si>
  <si>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</si>
  <si>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</si>
  <si>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</si>
  <si>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</si>
  <si>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</si>
  <si>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</si>
  <si>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</si>
  <si>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</si>
  <si>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</si>
  <si>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</si>
  <si>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</si>
  <si>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</si>
  <si>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</si>
  <si>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</si>
  <si>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</si>
  <si>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</si>
  <si>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</si>
  <si>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</si>
  <si>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</si>
  <si>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</si>
  <si>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</si>
  <si>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</si>
  <si>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</si>
  <si>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</si>
  <si>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</si>
  <si>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</si>
  <si>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</si>
  <si>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</si>
  <si>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</si>
  <si>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</si>
  <si>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</si>
  <si>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</si>
  <si>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</si>
  <si>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</si>
  <si>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</si>
  <si>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</si>
  <si>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</si>
  <si>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</si>
  <si>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</si>
  <si>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</si>
  <si>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</si>
  <si>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</si>
  <si>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</si>
  <si>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</si>
  <si>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</si>
  <si>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</si>
  <si>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</si>
  <si>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</si>
  <si>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</si>
  <si>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</si>
  <si>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</si>
  <si>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</si>
  <si>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</si>
  <si>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</si>
  <si>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</si>
  <si>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</si>
  <si>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</si>
  <si>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</si>
  <si>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</si>
  <si>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</si>
  <si>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</si>
  <si>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</si>
  <si>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</si>
  <si>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</si>
  <si>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</si>
  <si>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</si>
  <si>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</si>
  <si>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</si>
  <si>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</si>
  <si>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</si>
  <si>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</si>
  <si>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</si>
  <si>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</si>
  <si>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</si>
  <si>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</si>
  <si>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</si>
  <si>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</si>
  <si>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</si>
  <si>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</si>
  <si>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</si>
  <si>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</si>
  <si>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</si>
  <si>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</si>
  <si>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</si>
  <si>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</si>
  <si>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</si>
  <si>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</si>
  <si>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</si>
  <si>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</si>
  <si>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</si>
  <si>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</si>
  <si>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</si>
  <si>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</si>
  <si>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</si>
  <si>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</si>
  <si>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</si>
  <si>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</si>
  <si>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</si>
  <si>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</si>
  <si>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</si>
  <si>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</si>
  <si>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</si>
  <si>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</si>
  <si>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</si>
  <si>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</si>
  <si>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</si>
  <si>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</si>
  <si>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</si>
  <si>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</si>
  <si>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</si>
  <si>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</si>
  <si>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</si>
  <si>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</si>
  <si>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</si>
  <si>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</si>
  <si>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</si>
  <si>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</si>
  <si>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</si>
  <si>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</si>
  <si>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</si>
  <si>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</si>
  <si>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</si>
  <si>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</si>
  <si>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</si>
  <si>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</si>
  <si>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</si>
  <si>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</si>
  <si>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</si>
  <si>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</si>
  <si>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</si>
  <si>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</si>
  <si>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</si>
  <si>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</si>
  <si>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</si>
  <si>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</si>
  <si>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</si>
  <si>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</si>
  <si>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</si>
  <si>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</si>
  <si>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</si>
  <si>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</si>
  <si>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</si>
  <si>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</si>
  <si>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</si>
  <si>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</si>
  <si>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</si>
  <si>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</si>
  <si>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</si>
  <si>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</si>
  <si>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</si>
  <si>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</si>
  <si>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</si>
  <si>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</si>
  <si>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</si>
  <si>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</si>
  <si>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</si>
  <si>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</si>
  <si>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</si>
  <si>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</si>
  <si>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</si>
  <si>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</si>
  <si>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</si>
  <si>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</si>
  <si>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</si>
  <si>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</si>
  <si>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</si>
  <si>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</si>
  <si>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</si>
  <si>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</si>
  <si>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</si>
  <si>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</si>
  <si>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</si>
  <si>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</si>
  <si>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</si>
  <si>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</si>
  <si>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</si>
  <si>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</si>
  <si>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</si>
  <si>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</si>
  <si>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</si>
  <si>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</si>
  <si>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</si>
  <si>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</si>
  <si>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</si>
  <si>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</si>
  <si>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</si>
  <si>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</si>
  <si>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</si>
  <si>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</si>
  <si>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</si>
  <si>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</si>
  <si>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</si>
  <si>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</si>
  <si>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</si>
  <si>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</si>
  <si>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</si>
  <si>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</si>
  <si>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</si>
  <si>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</si>
  <si>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</si>
  <si>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</si>
  <si>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</si>
  <si>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</si>
  <si>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</si>
  <si>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</si>
  <si>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</si>
  <si>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</si>
  <si>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</si>
  <si>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</si>
  <si>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</si>
  <si>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</si>
  <si>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</si>
  <si>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</si>
  <si>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</si>
  <si>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</si>
  <si>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</si>
  <si>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</si>
  <si>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</si>
  <si>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</si>
  <si>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</si>
  <si>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</si>
  <si>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</si>
  <si>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</si>
  <si>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</si>
  <si>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</si>
  <si>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</si>
  <si>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</si>
  <si>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</si>
  <si>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</si>
  <si>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</si>
  <si>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</si>
  <si>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</si>
  <si>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</si>
  <si>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</si>
  <si>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</si>
  <si>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</si>
  <si>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</si>
  <si>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</si>
  <si>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</si>
  <si>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</si>
  <si>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</si>
  <si>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</si>
  <si>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</si>
  <si>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</si>
  <si>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</si>
  <si>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</si>
  <si>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</si>
  <si>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</si>
  <si>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</si>
  <si>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</si>
  <si>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</si>
  <si>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</si>
  <si>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</si>
  <si>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</si>
  <si>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</si>
  <si>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</si>
  <si>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</si>
  <si>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</si>
  <si>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</si>
  <si>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</si>
  <si>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</si>
  <si>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</si>
  <si>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</si>
  <si>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</si>
  <si>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</si>
  <si>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</si>
  <si>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</si>
  <si>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</si>
  <si>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</si>
  <si>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</si>
  <si>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</si>
  <si>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</si>
  <si>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</si>
  <si>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</si>
  <si>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</si>
  <si>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</si>
  <si>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</si>
  <si>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</si>
  <si>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</si>
  <si>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</si>
  <si>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</si>
  <si>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</si>
  <si>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</si>
  <si>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</si>
  <si>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</si>
  <si>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</si>
  <si>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</si>
  <si>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</si>
  <si>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</si>
  <si>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</si>
  <si>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</si>
  <si>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</si>
  <si>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</si>
  <si>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</si>
  <si>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</si>
  <si>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</si>
  <si>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</si>
  <si>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</si>
  <si>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</si>
  <si>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</si>
  <si>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</si>
  <si>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</si>
  <si>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</si>
  <si>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</si>
  <si>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</si>
  <si>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</si>
  <si>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</si>
  <si>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</si>
  <si>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</si>
  <si>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</si>
  <si>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</si>
  <si>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</si>
  <si>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</si>
  <si>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</si>
  <si>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</si>
  <si>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</si>
  <si>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</si>
  <si>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</si>
  <si>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</si>
  <si>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</si>
  <si>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</si>
  <si>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</si>
  <si>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</si>
  <si>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</si>
  <si>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</si>
  <si>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</si>
  <si>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</si>
  <si>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</si>
  <si>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</si>
  <si>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</si>
  <si>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</si>
  <si>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</si>
  <si>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</si>
  <si>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</si>
  <si>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</si>
  <si>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</si>
  <si>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</si>
  <si>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</si>
  <si>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</si>
  <si>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</si>
  <si>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</si>
  <si>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</si>
  <si>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</si>
  <si>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</si>
  <si>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</si>
  <si>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</si>
  <si>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</si>
  <si>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</si>
  <si>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</si>
  <si>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</si>
  <si>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</si>
  <si>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</si>
  <si>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</si>
  <si>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</si>
  <si>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</si>
  <si>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</si>
  <si>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</si>
  <si>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</si>
  <si>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</si>
  <si>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</si>
  <si>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</si>
  <si>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</si>
  <si>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</si>
  <si>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</si>
  <si>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</si>
  <si>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</si>
  <si>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</si>
  <si>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</si>
  <si>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</si>
  <si>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</si>
  <si>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</si>
  <si>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</si>
  <si>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</si>
  <si>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</si>
  <si>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</si>
  <si>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</si>
  <si>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</si>
  <si>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</si>
  <si>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</si>
  <si>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</si>
  <si>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</si>
  <si>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</si>
  <si>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</si>
  <si>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</si>
  <si>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</si>
  <si>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</si>
  <si>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</si>
  <si>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</si>
  <si>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</si>
  <si>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</si>
  <si>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</si>
  <si>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</si>
  <si>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</si>
  <si>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</si>
  <si>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</si>
  <si>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</si>
  <si>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</si>
  <si>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</si>
  <si>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</si>
  <si>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</si>
  <si>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</si>
  <si>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</si>
  <si>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</si>
  <si>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</si>
  <si>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</si>
  <si>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</si>
  <si>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</si>
  <si>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</si>
  <si>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</si>
  <si>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</si>
  <si>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</si>
  <si>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</si>
  <si>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</si>
  <si>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</si>
  <si>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</si>
  <si>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</si>
  <si>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</si>
  <si>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</si>
  <si>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</si>
  <si>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</si>
  <si>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</si>
  <si>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</si>
  <si>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</si>
  <si>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</si>
  <si>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</si>
  <si>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</si>
  <si>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</si>
  <si>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</si>
  <si>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</si>
  <si>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</si>
  <si>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</si>
  <si>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</si>
  <si>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</si>
  <si>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</si>
  <si>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</si>
  <si>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</si>
  <si>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</si>
  <si>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</si>
  <si>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</si>
  <si>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</si>
  <si>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</si>
  <si>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</si>
  <si>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</si>
  <si>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</si>
  <si>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</si>
  <si>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</si>
  <si>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</si>
  <si>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</si>
  <si>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</si>
  <si>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</si>
  <si>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</si>
  <si>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</si>
  <si>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</si>
  <si>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</si>
  <si>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</si>
  <si>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</si>
  <si>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</si>
  <si>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</si>
  <si>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</si>
  <si>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</si>
  <si>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</si>
  <si>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</si>
  <si>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</si>
  <si>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</si>
  <si>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</si>
  <si>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</si>
  <si>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</si>
  <si>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</si>
  <si>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</si>
  <si>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</si>
  <si>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</si>
  <si>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</si>
  <si>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</si>
  <si>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</si>
  <si>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</si>
  <si>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</si>
  <si>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</si>
  <si>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</si>
  <si>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</si>
  <si>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</si>
  <si>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</si>
  <si>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</si>
  <si>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</si>
  <si>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</si>
  <si>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</si>
  <si>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</si>
  <si>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</si>
  <si>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</si>
  <si>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</si>
  <si>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</si>
  <si>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</si>
  <si>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</si>
  <si>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</si>
  <si>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</si>
  <si>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</si>
  <si>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</si>
  <si>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</si>
  <si>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</si>
  <si>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</si>
  <si>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</si>
  <si>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</si>
  <si>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</si>
  <si>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</si>
  <si>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</si>
  <si>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</si>
  <si>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</si>
  <si>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</si>
  <si>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</si>
  <si>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</si>
  <si>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</si>
  <si>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</si>
  <si>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</si>
  <si>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</si>
  <si>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</si>
  <si>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</si>
  <si>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</si>
  <si>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</si>
  <si>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</si>
  <si>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</si>
  <si>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</si>
  <si>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</si>
  <si>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</si>
  <si>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</si>
  <si>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</si>
  <si>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</si>
  <si>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</si>
  <si>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</si>
  <si>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</si>
  <si>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</si>
  <si>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</si>
  <si>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</si>
  <si>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</si>
  <si>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</si>
  <si>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</si>
  <si>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</si>
  <si>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</si>
  <si>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</si>
  <si>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</si>
  <si>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</si>
  <si>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</si>
  <si>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</si>
  <si>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</si>
  <si>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</si>
  <si>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</si>
  <si>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</si>
  <si>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</si>
  <si>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</si>
  <si>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</si>
  <si>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</si>
  <si>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</si>
  <si>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</si>
  <si>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</si>
  <si>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</si>
  <si>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</si>
  <si>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</si>
  <si>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</si>
  <si>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</si>
  <si>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</si>
  <si>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</si>
  <si>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</si>
  <si>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</si>
  <si>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</si>
  <si>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</si>
  <si>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</si>
  <si>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</si>
  <si>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</si>
  <si>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</si>
  <si>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</si>
  <si>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</si>
  <si>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</si>
  <si>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</si>
  <si>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</si>
  <si>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</si>
  <si>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</si>
  <si>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</si>
  <si>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</si>
  <si>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</si>
  <si>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</si>
  <si>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</si>
  <si>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</si>
  <si>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</si>
  <si>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</si>
  <si>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</si>
  <si>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</si>
  <si>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</si>
  <si>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</si>
  <si>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</si>
  <si>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</si>
  <si>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</si>
  <si>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</si>
  <si>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</si>
  <si>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</si>
  <si>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</si>
  <si>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</si>
  <si>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</si>
  <si>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</si>
  <si>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</si>
  <si>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</si>
  <si>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</si>
  <si>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</si>
  <si>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</si>
  <si>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</si>
  <si>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</si>
  <si>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</si>
  <si>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</si>
  <si>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</si>
  <si>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</si>
  <si>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</si>
  <si>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</si>
  <si>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</si>
  <si>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</si>
  <si>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</si>
  <si>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</si>
  <si>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</si>
  <si>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</si>
  <si>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</si>
  <si>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</si>
  <si>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</si>
  <si>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</si>
  <si>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</si>
  <si>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</si>
  <si>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</si>
  <si>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</si>
  <si>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</si>
  <si>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</si>
  <si>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</si>
  <si>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</si>
  <si>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</si>
  <si>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</si>
  <si>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</si>
  <si>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</si>
  <si>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</si>
  <si>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</si>
  <si>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</si>
  <si>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</si>
  <si>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</si>
  <si>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</si>
  <si>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</si>
  <si>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</si>
  <si>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</si>
  <si>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</si>
  <si>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</si>
  <si>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</si>
  <si>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</si>
  <si>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</si>
  <si>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</si>
  <si>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</si>
  <si>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</si>
  <si>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</si>
  <si>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</si>
  <si>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</si>
  <si>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</si>
  <si>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</si>
  <si>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</si>
  <si>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</si>
  <si>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</si>
  <si>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</si>
  <si>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</si>
  <si>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</si>
  <si>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</si>
  <si>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</si>
  <si>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</si>
  <si>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</si>
  <si>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</si>
  <si>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</si>
  <si>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</si>
  <si>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</si>
  <si>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</si>
  <si>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</si>
  <si>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</si>
  <si>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</si>
  <si>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</si>
  <si>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</si>
  <si>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</si>
  <si>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</si>
  <si>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</si>
  <si>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</si>
  <si>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</si>
  <si>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</si>
  <si>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</si>
  <si>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</si>
  <si>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</si>
  <si>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</si>
  <si>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</si>
  <si>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</si>
  <si>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</si>
  <si>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</si>
  <si>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</si>
  <si>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</si>
  <si>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</si>
  <si>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</si>
  <si>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</si>
  <si>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</si>
  <si>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</si>
  <si>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</si>
  <si>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</si>
  <si>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</si>
  <si>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</si>
  <si>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</si>
  <si>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</si>
  <si>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</si>
  <si>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</si>
  <si>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</si>
  <si>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</si>
  <si>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</si>
  <si>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</si>
  <si>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</si>
  <si>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</si>
  <si>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</si>
  <si>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</si>
  <si>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</si>
  <si>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</si>
  <si>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</si>
  <si>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</si>
  <si>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</si>
  <si>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</si>
  <si>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</si>
  <si>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</si>
  <si>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</si>
  <si>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</si>
  <si>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</si>
  <si>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</si>
  <si>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</si>
  <si>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</si>
  <si>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</si>
  <si>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</si>
  <si>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</si>
  <si>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</si>
  <si>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</si>
  <si>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</si>
  <si>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</si>
  <si>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</si>
  <si>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</si>
  <si>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</si>
  <si>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</si>
  <si>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</si>
  <si>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</si>
  <si>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</si>
  <si>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</si>
  <si>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</si>
  <si>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</si>
  <si>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</si>
  <si>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</si>
  <si>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</si>
  <si>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</si>
  <si>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</si>
  <si>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</si>
  <si>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</si>
  <si>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</si>
  <si>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</si>
  <si>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</si>
  <si>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</si>
  <si>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</si>
  <si>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</si>
  <si>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</si>
  <si>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</si>
  <si>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</si>
  <si>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</si>
  <si>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</si>
  <si>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</si>
  <si>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</si>
  <si>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</si>
  <si>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</si>
  <si>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</si>
  <si>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</si>
  <si>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</si>
  <si>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</si>
  <si>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</si>
  <si>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</si>
  <si>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</si>
  <si>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</si>
  <si>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</si>
  <si>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</si>
  <si>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</si>
  <si>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</si>
  <si>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</si>
  <si>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</si>
  <si>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</si>
  <si>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</si>
  <si>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</si>
  <si>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</si>
  <si>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</si>
  <si>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</si>
  <si>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</si>
  <si>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</si>
  <si>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</si>
  <si>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</si>
  <si>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</si>
  <si>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</si>
  <si>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</si>
  <si>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</si>
  <si>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</si>
  <si>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</si>
  <si>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</si>
  <si>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</si>
  <si>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</si>
  <si>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</si>
  <si>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</si>
  <si>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</si>
  <si>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</si>
  <si>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</si>
  <si>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</si>
  <si>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</si>
  <si>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</si>
  <si>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</si>
  <si>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</si>
  <si>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</si>
  <si>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</si>
  <si>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</si>
  <si>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</si>
  <si>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</si>
  <si>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</si>
  <si>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</si>
  <si>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</si>
  <si>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</si>
  <si>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</si>
  <si>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</si>
  <si>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</si>
  <si>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</si>
  <si>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</si>
  <si>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</si>
  <si>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</si>
  <si>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</si>
  <si>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</si>
  <si>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</si>
  <si>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</si>
  <si>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</si>
  <si>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</si>
  <si>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</si>
  <si>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</si>
  <si>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</si>
  <si>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</si>
  <si>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</si>
  <si>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</si>
  <si>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</si>
  <si>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</si>
  <si>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</si>
  <si>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</si>
  <si>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</si>
  <si>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</si>
  <si>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</si>
  <si>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</si>
  <si>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</si>
  <si>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</si>
  <si>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</si>
  <si>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</si>
  <si>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</si>
  <si>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</si>
  <si>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</si>
  <si>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</si>
  <si>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</si>
  <si>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</si>
  <si>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</si>
  <si>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</si>
  <si>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</si>
  <si>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</si>
  <si>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</si>
  <si>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</si>
  <si>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</si>
  <si>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</si>
  <si>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</si>
  <si>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</si>
  <si>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</si>
  <si>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</si>
  <si>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</si>
  <si>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</si>
  <si>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</si>
  <si>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</si>
  <si>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</si>
  <si>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</si>
  <si>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</si>
  <si>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</si>
  <si>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</si>
  <si>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</si>
  <si>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</si>
  <si>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</si>
  <si>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</si>
  <si>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</si>
  <si>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</si>
  <si>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</si>
  <si>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</si>
  <si>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</si>
  <si>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</si>
  <si>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</si>
  <si>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</si>
  <si>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</si>
  <si>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</si>
  <si>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</si>
  <si>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</si>
  <si>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</si>
  <si>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</si>
  <si>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</si>
  <si>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</si>
  <si>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</si>
  <si>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</si>
  <si>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</si>
  <si>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</si>
  <si>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</si>
  <si>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</si>
  <si>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</si>
  <si>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</si>
  <si>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</si>
  <si>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</si>
  <si>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</si>
  <si>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</si>
  <si>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</si>
  <si>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</si>
  <si>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</si>
  <si>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</si>
  <si>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</si>
  <si>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</si>
  <si>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</si>
  <si>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</si>
  <si>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</si>
  <si>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</si>
  <si>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</si>
  <si>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</si>
  <si>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</si>
  <si>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</si>
  <si>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</si>
  <si>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</si>
  <si>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</si>
  <si>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</si>
  <si>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</si>
  <si>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</si>
  <si>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</si>
  <si>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</si>
  <si>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</si>
  <si>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</si>
  <si>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</si>
  <si>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</si>
  <si>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</si>
  <si>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</si>
  <si>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</si>
  <si>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</si>
  <si>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</si>
  <si>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</si>
  <si>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</si>
  <si>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</si>
  <si>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</si>
  <si>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</si>
  <si>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</si>
  <si>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</si>
  <si>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</si>
  <si>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</si>
  <si>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</si>
  <si>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</si>
  <si>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</si>
  <si>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</si>
  <si>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</si>
  <si>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</si>
  <si>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</si>
  <si>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</si>
  <si>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</si>
  <si>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</si>
  <si>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</si>
  <si>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</si>
  <si>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</si>
  <si>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</si>
  <si>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</si>
  <si>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</si>
  <si>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</si>
  <si>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</si>
  <si>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</si>
  <si>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</si>
  <si>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</si>
  <si>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</si>
  <si>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</si>
  <si>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</si>
  <si>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</si>
  <si>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</si>
  <si>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</si>
  <si>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</si>
  <si>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</si>
  <si>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</si>
  <si>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</si>
  <si>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</si>
  <si>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</si>
  <si>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</si>
  <si>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</si>
  <si>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</si>
  <si>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</si>
  <si>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</si>
  <si>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</si>
  <si>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</si>
  <si>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</si>
  <si>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</si>
  <si>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</si>
  <si>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</si>
  <si>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</si>
  <si>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</si>
  <si>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</si>
  <si>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</si>
  <si>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</si>
  <si>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</si>
  <si>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</si>
  <si>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</si>
  <si>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</si>
  <si>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</si>
  <si>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</si>
  <si>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</si>
  <si>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</si>
  <si>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</si>
  <si>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</si>
  <si>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</si>
  <si>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</si>
  <si>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</si>
  <si>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</si>
  <si>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</si>
  <si>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</si>
  <si>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</si>
  <si>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</si>
  <si>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</si>
  <si>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</si>
  <si>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</si>
  <si>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</si>
  <si>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</si>
  <si>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</si>
  <si>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</si>
  <si>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</si>
  <si>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</si>
  <si>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</si>
  <si>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</si>
  <si>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</si>
  <si>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</si>
  <si>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</si>
  <si>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</si>
  <si>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</si>
  <si>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</si>
  <si>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</si>
  <si>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</si>
  <si>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</si>
  <si>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</si>
  <si>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</si>
  <si>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</si>
  <si>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</si>
  <si>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</si>
  <si>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</si>
  <si>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</si>
  <si>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</si>
  <si>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</si>
  <si>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</si>
  <si>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</si>
  <si>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</si>
  <si>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</si>
  <si>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</si>
  <si>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</si>
  <si>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</si>
  <si>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</si>
  <si>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</si>
  <si>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</si>
  <si>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</si>
  <si>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</si>
  <si>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</si>
  <si>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</si>
  <si>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</si>
  <si>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</si>
  <si>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</si>
  <si>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</si>
  <si>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</si>
  <si>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</si>
  <si>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</si>
  <si>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</si>
  <si>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</si>
  <si>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</si>
  <si>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</si>
  <si>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</si>
  <si>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</si>
  <si>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</si>
  <si>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</si>
  <si>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</si>
  <si>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</si>
  <si>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</si>
  <si>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</si>
  <si>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</si>
  <si>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</si>
  <si>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</si>
  <si>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</si>
  <si>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</si>
  <si>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</si>
  <si>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</si>
  <si>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</si>
  <si>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</si>
  <si>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</si>
  <si>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</si>
  <si>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</si>
  <si>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</si>
  <si>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</si>
  <si>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</si>
  <si>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</si>
  <si>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</si>
  <si>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</si>
  <si>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</si>
  <si>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</si>
  <si>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</si>
  <si>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</si>
  <si>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</si>
  <si>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</si>
  <si>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</si>
  <si>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</si>
  <si>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</si>
  <si>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</si>
  <si>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</si>
  <si>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</si>
  <si>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</si>
  <si>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</si>
  <si>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</si>
  <si>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</si>
  <si>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</si>
  <si>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</si>
  <si>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</si>
  <si>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</si>
  <si>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</si>
  <si>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</si>
  <si>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</si>
  <si>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</si>
  <si>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</si>
  <si>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</si>
  <si>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</si>
  <si>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</si>
  <si>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</si>
  <si>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</si>
  <si>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</si>
  <si>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</si>
  <si>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</si>
  <si>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</si>
  <si>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</si>
  <si>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</si>
  <si>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</si>
  <si>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</si>
  <si>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</si>
  <si>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</si>
  <si>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</si>
  <si>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</si>
  <si>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</si>
  <si>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</si>
  <si>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</si>
  <si>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</si>
  <si>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</si>
  <si>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</si>
  <si>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</si>
  <si>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</si>
  <si>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</si>
  <si>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</si>
  <si>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</si>
  <si>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</si>
  <si>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</si>
  <si>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</si>
  <si>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</si>
  <si>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</si>
  <si>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</si>
  <si>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</si>
  <si>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</si>
  <si>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</si>
  <si>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</si>
  <si>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</si>
  <si>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</si>
  <si>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</si>
  <si>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</si>
  <si>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</si>
  <si>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</si>
  <si>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</si>
  <si>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</si>
  <si>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</si>
  <si>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</si>
  <si>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</si>
  <si>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</si>
  <si>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</si>
  <si>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</si>
  <si>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</si>
  <si>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</si>
  <si>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</si>
  <si>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</si>
  <si>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</si>
  <si>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</si>
  <si>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</si>
  <si>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</si>
  <si>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</si>
  <si>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</si>
  <si>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</si>
  <si>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</si>
  <si>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</si>
  <si>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</si>
  <si>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</si>
  <si>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</si>
  <si>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</si>
  <si>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</si>
  <si>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</si>
  <si>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</si>
  <si>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</si>
  <si>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</si>
  <si>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</si>
  <si>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</si>
  <si>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</si>
  <si>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</si>
  <si>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</si>
  <si>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</si>
  <si>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</si>
  <si>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</si>
  <si>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</si>
  <si>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</si>
  <si>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</si>
  <si>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</si>
  <si>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</si>
  <si>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</si>
  <si>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</si>
  <si>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</si>
  <si>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</si>
  <si>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</si>
  <si>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</si>
  <si>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</si>
  <si>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</si>
  <si>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</si>
  <si>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</si>
  <si>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</si>
  <si>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</si>
  <si>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</si>
  <si>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</si>
  <si>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</si>
  <si>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</si>
  <si>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</si>
  <si>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</si>
  <si>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</si>
  <si>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</si>
  <si>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</si>
  <si>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</si>
  <si>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</si>
  <si>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</si>
  <si>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</si>
  <si>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</si>
  <si>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</si>
  <si>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</si>
  <si>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</si>
  <si>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</si>
  <si>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</si>
  <si>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</si>
  <si>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</si>
  <si>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</si>
  <si>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</si>
  <si>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</si>
  <si>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</si>
  <si>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</si>
  <si>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</si>
  <si>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</si>
  <si>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</si>
  <si>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</si>
  <si>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</si>
  <si>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</si>
  <si>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</si>
  <si>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</si>
  <si>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</si>
  <si>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</si>
  <si>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</si>
  <si>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</si>
  <si>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</si>
  <si>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</si>
  <si>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</si>
  <si>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</si>
  <si>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</si>
  <si>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</si>
  <si>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</si>
  <si>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</si>
  <si>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</si>
  <si>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</si>
  <si>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</si>
  <si>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</si>
  <si>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</si>
  <si>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</si>
  <si>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</si>
  <si>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</si>
  <si>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</si>
  <si>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</si>
  <si>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</si>
  <si>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</si>
  <si>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</si>
  <si>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</si>
  <si>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</si>
  <si>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</si>
  <si>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</si>
  <si>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</si>
  <si>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</si>
  <si>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</si>
  <si>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</si>
  <si>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</si>
  <si>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</si>
  <si>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</si>
  <si>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</si>
  <si>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</si>
  <si>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</si>
  <si>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</si>
  <si>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</si>
  <si>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</si>
  <si>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</si>
  <si>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</si>
  <si>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</si>
  <si>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</si>
  <si>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</si>
  <si>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</si>
  <si>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</si>
  <si>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</si>
  <si>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</si>
  <si>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</si>
  <si>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</si>
  <si>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</si>
  <si>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</si>
  <si>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</si>
  <si>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</si>
  <si>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</si>
  <si>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</si>
  <si>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</si>
  <si>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</si>
  <si>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</si>
  <si>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</si>
  <si>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</si>
  <si>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</si>
  <si>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</si>
  <si>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</si>
  <si>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</si>
  <si>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</si>
  <si>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</si>
  <si>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</si>
  <si>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</si>
  <si>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</si>
  <si>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</si>
  <si>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</si>
  <si>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</si>
  <si>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</si>
  <si>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</si>
  <si>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</si>
  <si>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</si>
  <si>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</si>
  <si>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</si>
  <si>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</si>
  <si>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</si>
  <si>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</si>
  <si>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</si>
  <si>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</si>
  <si>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</si>
  <si>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</si>
  <si>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</si>
  <si>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</si>
  <si>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</si>
  <si>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</si>
  <si>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</si>
  <si>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</si>
  <si>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</si>
  <si>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</si>
  <si>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</si>
  <si>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</si>
  <si>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</si>
  <si>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</si>
  <si>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</si>
  <si>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</si>
  <si>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</si>
  <si>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</si>
  <si>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</si>
  <si>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</si>
  <si>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</si>
  <si>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</si>
  <si>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</si>
  <si>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</si>
  <si>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</si>
  <si>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</si>
  <si>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</si>
  <si>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</si>
  <si>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</si>
  <si>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</si>
  <si>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</si>
  <si>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</si>
  <si>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</si>
  <si>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</si>
  <si>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</si>
  <si>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</si>
  <si>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</si>
  <si>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</si>
  <si>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</si>
  <si>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</si>
  <si>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</si>
  <si>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</si>
  <si>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</si>
  <si>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</si>
  <si>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</si>
  <si>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</si>
  <si>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</si>
  <si>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</si>
  <si>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</si>
  <si>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</si>
  <si>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</si>
  <si>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</si>
  <si>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</si>
  <si>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</si>
  <si>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</si>
  <si>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</si>
  <si>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</si>
  <si>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</si>
  <si>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</si>
  <si>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</si>
  <si>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</si>
  <si>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</si>
  <si>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</si>
  <si>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</si>
  <si>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</si>
  <si>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</si>
  <si>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</si>
  <si>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</si>
  <si>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</si>
  <si>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</si>
  <si>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</si>
  <si>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</si>
  <si>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</si>
  <si>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</si>
  <si>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</si>
  <si>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</si>
  <si>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</si>
  <si>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</si>
  <si>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</si>
  <si>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</si>
  <si>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</si>
  <si>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</si>
  <si>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</si>
  <si>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</si>
  <si>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</si>
  <si>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</si>
  <si>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</si>
  <si>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</si>
  <si>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</si>
  <si>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</si>
  <si>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</si>
  <si>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</si>
  <si>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</si>
  <si>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</si>
  <si>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</si>
  <si>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</si>
  <si>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</si>
  <si>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</si>
  <si>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</si>
  <si>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</si>
  <si>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</si>
  <si>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</si>
  <si>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</si>
  <si>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</si>
  <si>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</si>
  <si>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</si>
  <si>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</si>
  <si>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</si>
  <si>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</si>
  <si>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</si>
  <si>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</si>
  <si>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</si>
  <si>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</si>
  <si>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</si>
  <si>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</si>
  <si>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</si>
  <si>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</si>
  <si>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</si>
  <si>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</si>
  <si>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</si>
  <si>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</si>
  <si>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</si>
  <si>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</si>
  <si>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</si>
  <si>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</si>
  <si>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</si>
  <si>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</si>
  <si>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</si>
  <si>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</si>
  <si>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</si>
  <si>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</si>
  <si>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</si>
  <si>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</si>
  <si>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</si>
  <si>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</si>
  <si>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</si>
  <si>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</si>
  <si>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</si>
  <si>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</si>
  <si>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</si>
  <si>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</si>
  <si>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</si>
  <si>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</si>
  <si>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</si>
  <si>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</si>
  <si>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</si>
  <si>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</si>
  <si>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</si>
  <si>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</si>
  <si>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</si>
  <si>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</si>
  <si>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</si>
  <si>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</si>
  <si>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</si>
  <si>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</si>
  <si>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</si>
  <si>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</si>
  <si>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</si>
  <si>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</si>
  <si>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</si>
  <si>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</si>
  <si>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</si>
  <si>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</si>
  <si>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</si>
  <si>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</si>
  <si>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</si>
  <si>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</si>
  <si>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</si>
  <si>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</si>
  <si>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</si>
  <si>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</si>
  <si>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</si>
  <si>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</si>
  <si>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</si>
  <si>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</si>
  <si>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</si>
  <si>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</si>
  <si>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</si>
  <si>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</si>
  <si>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</si>
  <si>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</si>
  <si>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</si>
  <si>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</si>
  <si>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</si>
  <si>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</si>
  <si>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</si>
  <si>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</si>
  <si>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</si>
  <si>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</si>
  <si>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</si>
  <si>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</si>
  <si>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</si>
  <si>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</si>
  <si>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</si>
  <si>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</si>
  <si>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</si>
  <si>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</si>
  <si>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</si>
  <si>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</si>
  <si>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</si>
  <si>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</si>
  <si>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</si>
  <si>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</si>
  <si>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</si>
  <si>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</si>
  <si>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</si>
  <si>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</si>
  <si>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</si>
  <si>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</si>
  <si>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</si>
  <si>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</si>
  <si>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</si>
  <si>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</si>
  <si>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</si>
  <si>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</si>
  <si>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</si>
  <si>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</si>
  <si>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</si>
  <si>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</si>
  <si>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</si>
  <si>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</si>
  <si>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</si>
  <si>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</si>
  <si>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</si>
  <si>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</si>
  <si>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</si>
  <si>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</si>
  <si>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</si>
  <si>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</si>
  <si>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</si>
  <si>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</si>
  <si>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</si>
  <si>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</si>
  <si>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</si>
  <si>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</si>
  <si>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</si>
  <si>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</si>
  <si>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</si>
  <si>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</si>
  <si>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</si>
  <si>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</si>
  <si>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</si>
  <si>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</si>
  <si>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</si>
  <si>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</si>
  <si>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</si>
  <si>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</si>
  <si>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</si>
  <si>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</si>
  <si>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</si>
  <si>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</si>
  <si>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</si>
  <si>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</si>
  <si>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</si>
  <si>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</si>
  <si>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</si>
  <si>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</si>
  <si>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</si>
  <si>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</si>
  <si>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</si>
  <si>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</si>
  <si>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</si>
  <si>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</si>
  <si>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</si>
  <si>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</si>
  <si>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</si>
  <si>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</si>
  <si>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</si>
  <si>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</si>
  <si>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</si>
  <si>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</si>
  <si>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</si>
  <si>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</si>
  <si>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</si>
  <si>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</si>
  <si>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</si>
  <si>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</si>
  <si>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</si>
  <si>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</si>
  <si>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</si>
  <si>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</si>
  <si>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</si>
  <si>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</si>
  <si>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</si>
  <si>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</si>
  <si>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</si>
  <si>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</si>
  <si>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</si>
  <si>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</si>
  <si>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</si>
  <si>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</si>
  <si>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</si>
  <si>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</si>
  <si>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</si>
  <si>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</si>
  <si>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</si>
  <si>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</si>
  <si>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</si>
  <si>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</si>
  <si>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</si>
  <si>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</si>
  <si>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</si>
  <si>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</si>
  <si>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</si>
  <si>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</si>
  <si>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</si>
  <si>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</si>
  <si>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</si>
  <si>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</si>
  <si>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</si>
  <si>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</si>
  <si>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</si>
  <si>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</si>
  <si>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</si>
  <si>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</si>
  <si>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</si>
  <si>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</si>
  <si>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</si>
  <si>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</si>
  <si>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</si>
  <si>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</si>
  <si>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</si>
  <si>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</si>
  <si>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</si>
  <si>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</si>
  <si>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</si>
  <si>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</si>
  <si>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</si>
  <si>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</si>
  <si>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</si>
  <si>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</si>
  <si>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</si>
  <si>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</si>
  <si>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</si>
  <si>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</si>
  <si>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</si>
  <si>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</si>
  <si>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</si>
  <si>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</si>
  <si>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</si>
  <si>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</si>
  <si>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</si>
  <si>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</si>
  <si>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</si>
  <si>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</si>
  <si>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</si>
  <si>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</si>
  <si>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</si>
  <si>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</si>
  <si>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</si>
  <si>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</si>
  <si>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</si>
  <si>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</si>
  <si>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</si>
  <si>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</si>
  <si>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</si>
  <si>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</si>
  <si>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</si>
  <si>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</si>
  <si>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</si>
  <si>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</si>
  <si>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</si>
  <si>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</si>
  <si>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</si>
  <si>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</si>
  <si>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</si>
  <si>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</si>
  <si>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</si>
  <si>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</si>
  <si>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</si>
  <si>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</si>
  <si>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</si>
  <si>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</si>
  <si>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</si>
  <si>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</si>
  <si>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</si>
  <si>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</si>
  <si>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</si>
  <si>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</si>
  <si>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</si>
  <si>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</si>
  <si>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</si>
  <si>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</si>
  <si>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</si>
  <si>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</si>
  <si>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</si>
  <si>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</si>
  <si>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</si>
  <si>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</si>
  <si>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</si>
  <si>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</si>
  <si>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</si>
  <si>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</si>
  <si>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</si>
  <si>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</si>
  <si>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</si>
  <si>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</si>
  <si>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</si>
  <si>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</si>
  <si>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</si>
  <si>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</si>
  <si>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</si>
  <si>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</si>
  <si>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</si>
  <si>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</si>
  <si>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</si>
  <si>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</si>
  <si>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</si>
  <si>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</si>
  <si>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</si>
  <si>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</si>
  <si>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</si>
  <si>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</si>
  <si>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</si>
  <si>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</si>
  <si>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</si>
  <si>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</si>
  <si>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</si>
  <si>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</si>
  <si>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</si>
  <si>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</si>
  <si>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</si>
  <si>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</si>
  <si>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</si>
  <si>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</si>
  <si>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</si>
  <si>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</si>
  <si>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</si>
  <si>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</si>
  <si>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</si>
  <si>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</si>
  <si>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</si>
  <si>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</si>
  <si>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</si>
  <si>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</si>
  <si>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</si>
  <si>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</si>
  <si>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</si>
  <si>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</si>
  <si>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</si>
  <si>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</si>
  <si>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</si>
  <si>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</si>
  <si>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</si>
  <si>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</si>
  <si>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</si>
  <si>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</si>
  <si>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</si>
  <si>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</si>
  <si>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</si>
  <si>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</si>
  <si>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</si>
  <si>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</si>
  <si>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</si>
  <si>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</si>
  <si>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</si>
  <si>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</si>
  <si>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</si>
  <si>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</si>
  <si>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</si>
  <si>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</si>
  <si>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</si>
  <si>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</si>
  <si>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</si>
  <si>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</si>
  <si>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</si>
  <si>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</si>
  <si>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</si>
  <si>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</si>
  <si>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</si>
  <si>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</si>
  <si>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</si>
  <si>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</si>
  <si>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</si>
  <si>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</si>
  <si>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</si>
  <si>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</si>
  <si>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</si>
  <si>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</si>
  <si>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</si>
  <si>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</si>
  <si>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</si>
  <si>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</si>
  <si>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</si>
  <si>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</si>
  <si>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</si>
  <si>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</si>
  <si>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</si>
  <si>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</si>
  <si>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</si>
  <si>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</si>
  <si>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</si>
  <si>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</si>
  <si>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</si>
  <si>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</si>
  <si>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</si>
  <si>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</si>
  <si>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</si>
  <si>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</si>
  <si>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</si>
  <si>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</si>
  <si>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</si>
  <si>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</si>
  <si>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</si>
  <si>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</si>
  <si>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</si>
  <si>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</si>
  <si>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</si>
  <si>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</si>
  <si>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</si>
  <si>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</si>
  <si>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</si>
  <si>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</si>
  <si>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</si>
  <si>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</si>
  <si>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</si>
  <si>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</si>
  <si>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</si>
  <si>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</si>
  <si>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</si>
  <si>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</si>
  <si>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</si>
  <si>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</si>
  <si>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</si>
  <si>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</si>
  <si>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</si>
  <si>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</si>
  <si>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</si>
  <si>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</si>
  <si>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</si>
  <si>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</si>
  <si>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</si>
  <si>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</si>
  <si>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</si>
  <si>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</si>
  <si>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</si>
  <si>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</si>
  <si>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</si>
  <si>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</si>
  <si>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</si>
  <si>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</si>
  <si>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</si>
  <si>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</si>
  <si>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</si>
  <si>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</si>
  <si>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</si>
  <si>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</si>
  <si>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</si>
  <si>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</si>
  <si>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</si>
  <si>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</si>
  <si>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</si>
  <si>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</si>
  <si>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</si>
  <si>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</si>
  <si>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</si>
  <si>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</si>
  <si>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</si>
  <si>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</si>
  <si>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</si>
  <si>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</si>
  <si>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</si>
  <si>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</si>
  <si>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</si>
  <si>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</si>
  <si>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</si>
  <si>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</si>
  <si>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</si>
  <si>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</si>
  <si>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</si>
  <si>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</si>
  <si>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</si>
  <si>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</si>
  <si>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</si>
  <si>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</si>
  <si>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</si>
  <si>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</si>
  <si>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</si>
  <si>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</si>
  <si>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</si>
  <si>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</si>
  <si>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</si>
  <si>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</si>
  <si>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</si>
  <si>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</si>
  <si>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</si>
  <si>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</si>
  <si>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</si>
  <si>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</si>
  <si>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</si>
  <si>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</si>
  <si>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</si>
  <si>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</si>
  <si>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</si>
  <si>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</si>
  <si>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</si>
  <si>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</si>
  <si>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</si>
  <si>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</si>
  <si>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</si>
  <si>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</si>
  <si>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</si>
  <si>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</si>
  <si>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</si>
  <si>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</si>
  <si>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</si>
  <si>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</si>
  <si>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</si>
  <si>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</si>
  <si>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</si>
  <si>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</si>
  <si>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</si>
  <si>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</si>
  <si>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</si>
  <si>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</si>
  <si>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</si>
  <si>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</si>
  <si>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</si>
  <si>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</si>
  <si>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</si>
  <si>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</si>
  <si>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</si>
  <si>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</si>
  <si>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</si>
  <si>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</si>
  <si>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</si>
  <si>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</si>
  <si>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</si>
  <si>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</si>
  <si>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</si>
  <si>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</si>
  <si>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</si>
  <si>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</si>
  <si>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</si>
  <si>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</si>
  <si>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</si>
  <si>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</si>
  <si>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</si>
  <si>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</si>
  <si>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</si>
  <si>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</si>
  <si>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</si>
  <si>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</si>
  <si>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</si>
  <si>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</si>
  <si>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</si>
  <si>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</si>
  <si>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</si>
  <si>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</si>
  <si>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</si>
  <si>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</si>
  <si>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</si>
  <si>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</si>
  <si>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</si>
  <si>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</si>
  <si>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</si>
  <si>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</si>
  <si>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</si>
  <si>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</si>
  <si>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</si>
  <si>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</si>
  <si>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</si>
  <si>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</si>
  <si>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</si>
  <si>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</si>
  <si>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</si>
  <si>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</si>
  <si>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</si>
  <si>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</si>
  <si>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</si>
  <si>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</si>
  <si>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</si>
  <si>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</si>
  <si>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</si>
  <si>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</si>
  <si>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</si>
  <si>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</si>
  <si>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</si>
  <si>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</si>
  <si>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</si>
  <si>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</si>
  <si>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</si>
  <si>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</si>
  <si>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</si>
  <si>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</si>
  <si>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</si>
  <si>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</si>
  <si>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</si>
  <si>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</si>
  <si>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</si>
  <si>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</si>
  <si>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</si>
  <si>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</si>
  <si>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</si>
  <si>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</si>
  <si>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</si>
  <si>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</si>
  <si>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</si>
  <si>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</si>
  <si>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</si>
  <si>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</si>
  <si>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</si>
  <si>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</si>
  <si>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</si>
  <si>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</si>
  <si>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</si>
  <si>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</si>
  <si>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</si>
  <si>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</si>
  <si>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</si>
  <si>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</si>
  <si>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</si>
  <si>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</si>
  <si>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</si>
  <si>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</si>
  <si>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</si>
  <si>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</si>
  <si>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</si>
  <si>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</si>
  <si>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</si>
  <si>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</si>
  <si>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</si>
  <si>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</si>
  <si>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</si>
  <si>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</si>
  <si>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</si>
  <si>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</si>
  <si>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</si>
  <si>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</si>
  <si>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</si>
  <si>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</si>
  <si>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</si>
  <si>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</si>
  <si>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</si>
  <si>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</si>
  <si>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</si>
  <si>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</si>
  <si>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</si>
  <si>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</si>
  <si>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</si>
  <si>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</si>
  <si>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</si>
  <si>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</si>
  <si>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</si>
  <si>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</si>
  <si>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</si>
  <si>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</si>
  <si>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</si>
  <si>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</si>
  <si>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</si>
  <si>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</si>
  <si>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</si>
  <si>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</si>
  <si>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</si>
  <si>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</si>
  <si>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</si>
  <si>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</si>
  <si>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</si>
  <si>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</si>
  <si>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</si>
  <si>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</si>
  <si>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</si>
  <si>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</si>
  <si>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</si>
  <si>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</si>
  <si>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</si>
  <si>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</si>
  <si>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</si>
  <si>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</si>
  <si>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</si>
  <si>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</si>
  <si>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</si>
  <si>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</si>
  <si>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</si>
  <si>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</si>
  <si>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</si>
  <si>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</si>
  <si>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</si>
  <si>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</si>
  <si>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</si>
  <si>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</si>
  <si>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</si>
  <si>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</si>
  <si>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</si>
  <si>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</si>
  <si>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</si>
  <si>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</si>
  <si>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</si>
  <si>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</si>
  <si>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</si>
  <si>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</si>
  <si>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</si>
  <si>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</si>
  <si>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</si>
  <si>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</si>
  <si>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</si>
  <si>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</si>
  <si>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</si>
  <si>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</si>
  <si>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</si>
  <si>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</si>
  <si>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</si>
  <si>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</si>
  <si>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</si>
  <si>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</si>
  <si>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</si>
  <si>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</si>
  <si>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</si>
  <si>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</si>
  <si>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</si>
  <si>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</si>
  <si>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</si>
  <si>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</si>
  <si>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</si>
  <si>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</si>
  <si>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</si>
  <si>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</si>
  <si>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</si>
  <si>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</si>
  <si>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</si>
  <si>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</si>
  <si>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</si>
  <si>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</si>
  <si>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</si>
  <si>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</si>
  <si>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</si>
  <si>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</si>
  <si>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</si>
  <si>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</si>
  <si>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</si>
  <si>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</si>
  <si>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</si>
  <si>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</si>
  <si>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</si>
  <si>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</si>
  <si>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</si>
  <si>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</si>
  <si>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</si>
  <si>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</si>
  <si>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</si>
  <si>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</si>
  <si>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</si>
  <si>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</si>
  <si>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</si>
  <si>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</si>
  <si>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</si>
  <si>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</si>
  <si>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</si>
  <si>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</si>
  <si>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</si>
  <si>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</si>
  <si>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</si>
  <si>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</si>
  <si>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</si>
  <si>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</si>
  <si>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</si>
  <si>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</si>
  <si>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</si>
  <si>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</si>
  <si>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</si>
  <si>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</si>
  <si>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</si>
  <si>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</si>
  <si>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</si>
  <si>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</si>
  <si>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</si>
  <si>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</si>
  <si>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</si>
  <si>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</si>
  <si>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</si>
  <si>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</si>
  <si>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</si>
  <si>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</si>
  <si>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</si>
  <si>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</si>
  <si>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</si>
  <si>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</si>
  <si>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</si>
  <si>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</si>
  <si>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</si>
  <si>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</si>
  <si>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</si>
  <si>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</si>
  <si>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</si>
  <si>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</si>
  <si>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</si>
  <si>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</si>
  <si>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</si>
  <si>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</si>
  <si>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</si>
  <si>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</si>
  <si>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</si>
  <si>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</si>
  <si>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</si>
  <si>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</si>
  <si>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</si>
  <si>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</si>
  <si>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</si>
  <si>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</si>
  <si>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</si>
  <si>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</si>
  <si>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</si>
  <si>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</si>
  <si>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</si>
  <si>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</si>
  <si>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</si>
  <si>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</si>
  <si>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</si>
  <si>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</si>
  <si>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</si>
  <si>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</si>
  <si>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</si>
  <si>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</si>
  <si>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</si>
  <si>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</si>
  <si>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</si>
  <si>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</si>
  <si>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</si>
  <si>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</si>
  <si>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</si>
  <si>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</si>
  <si>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</si>
  <si>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</si>
  <si>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</si>
  <si>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</si>
  <si>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</si>
  <si>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</si>
  <si>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</si>
  <si>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</si>
  <si>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</si>
  <si>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</si>
  <si>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</si>
  <si>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</si>
  <si>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</si>
  <si>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</si>
  <si>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</si>
  <si>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</si>
  <si>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</si>
  <si>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</si>
  <si>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</si>
  <si>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</si>
  <si>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</si>
  <si>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</si>
  <si>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</si>
  <si>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</si>
  <si>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</si>
  <si>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</si>
  <si>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</si>
  <si>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</si>
  <si>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</si>
  <si>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</si>
  <si>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</si>
  <si>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</si>
  <si>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</si>
  <si>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</si>
  <si>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</si>
  <si>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</si>
  <si>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</si>
  <si>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</si>
  <si>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</si>
  <si>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</si>
  <si>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</si>
  <si>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</si>
  <si>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</si>
  <si>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</si>
  <si>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</si>
  <si>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</si>
  <si>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</si>
  <si>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</si>
  <si>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</si>
  <si>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</si>
  <si>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</si>
  <si>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</si>
  <si>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</si>
  <si>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</si>
  <si>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</si>
  <si>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</si>
  <si>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</si>
  <si>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</si>
  <si>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</si>
  <si>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</si>
  <si>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</si>
  <si>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</si>
  <si>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</si>
  <si>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</si>
  <si>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</si>
  <si>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</si>
  <si>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</si>
  <si>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</si>
  <si>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</si>
  <si>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</si>
  <si>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</si>
  <si>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</si>
  <si>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</si>
  <si>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</si>
  <si>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</si>
  <si>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</si>
  <si>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</si>
  <si>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</si>
  <si>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</si>
  <si>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</si>
  <si>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</si>
  <si>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</si>
  <si>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</si>
  <si>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</si>
  <si>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</si>
  <si>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</si>
  <si>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</si>
  <si>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</si>
  <si>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</si>
  <si>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</si>
  <si>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</si>
  <si>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</si>
  <si>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</si>
  <si>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</si>
  <si>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</si>
  <si>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</si>
  <si>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</si>
  <si>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</si>
  <si>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</si>
  <si>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</si>
  <si>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</si>
  <si>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</si>
  <si>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</si>
  <si>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</si>
  <si>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</si>
  <si>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</si>
  <si>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</si>
  <si>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</si>
  <si>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</si>
  <si>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</si>
  <si>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</si>
  <si>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</si>
  <si>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</si>
  <si>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</si>
  <si>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</si>
  <si>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</si>
  <si>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</si>
  <si>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</si>
  <si>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</si>
  <si>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</si>
  <si>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</si>
  <si>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</si>
  <si>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</si>
  <si>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</si>
  <si>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</si>
  <si>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</si>
  <si>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</si>
  <si>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</si>
  <si>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</si>
  <si>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</si>
  <si>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</si>
  <si>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</si>
  <si>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</si>
  <si>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</si>
  <si>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</si>
  <si>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</si>
  <si>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</si>
  <si>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</si>
  <si>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</si>
  <si>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</si>
  <si>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</si>
  <si>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</si>
  <si>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</si>
  <si>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</si>
  <si>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</si>
  <si>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</si>
  <si>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</si>
  <si>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</si>
  <si>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</si>
  <si>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</si>
  <si>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</si>
  <si>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</si>
  <si>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</si>
  <si>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</si>
  <si>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</si>
  <si>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</si>
  <si>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</si>
  <si>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</si>
  <si>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</si>
  <si>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</si>
  <si>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</si>
  <si>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</si>
  <si>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</si>
  <si>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</si>
  <si>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</si>
  <si>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</si>
  <si>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</si>
  <si>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</si>
  <si>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</si>
  <si>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</si>
  <si>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</si>
  <si>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</si>
  <si>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</si>
  <si>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</si>
  <si>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</si>
  <si>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</si>
  <si>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</si>
  <si>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</si>
  <si>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</si>
  <si>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</si>
  <si>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</si>
  <si>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</si>
  <si>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</si>
  <si>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</si>
  <si>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</si>
  <si>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</si>
  <si>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</si>
  <si>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</si>
  <si>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</si>
  <si>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</si>
  <si>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</si>
  <si>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</si>
  <si>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</si>
  <si>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</si>
  <si>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</si>
  <si>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</si>
  <si>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</si>
  <si>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</si>
  <si>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</si>
  <si>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</si>
  <si>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</si>
  <si>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</si>
  <si>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</si>
  <si>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</si>
  <si>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</si>
  <si>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</si>
  <si>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</si>
  <si>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</si>
  <si>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</si>
  <si>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</si>
  <si>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</si>
  <si>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</si>
  <si>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</si>
  <si>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</si>
  <si>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</si>
  <si>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</si>
  <si>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</si>
  <si>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</si>
  <si>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</si>
  <si>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</si>
  <si>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</si>
  <si>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</si>
  <si>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</si>
  <si>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</si>
  <si>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</si>
  <si>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</si>
  <si>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</si>
  <si>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</si>
  <si>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</si>
  <si>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</si>
  <si>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</si>
  <si>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</si>
  <si>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</si>
  <si>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</si>
  <si>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</si>
  <si>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</si>
  <si>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</si>
  <si>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</si>
  <si>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</si>
  <si>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</si>
  <si>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</si>
  <si>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</si>
  <si>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</si>
  <si>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</si>
  <si>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</si>
  <si>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</si>
  <si>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</si>
  <si>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</si>
  <si>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</si>
  <si>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</si>
  <si>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</si>
  <si>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</si>
  <si>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</si>
  <si>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</si>
  <si>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</si>
  <si>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</si>
  <si>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</si>
  <si>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</si>
  <si>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</si>
  <si>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</si>
  <si>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</si>
  <si>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</si>
  <si>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</si>
  <si>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</si>
  <si>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</si>
  <si>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</si>
  <si>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</si>
  <si>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</si>
  <si>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</si>
  <si>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</si>
  <si>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</si>
  <si>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</si>
  <si>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</si>
  <si>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</si>
  <si>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</si>
  <si>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</si>
  <si>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</si>
  <si>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</si>
  <si>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</si>
  <si>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</si>
  <si>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</si>
  <si>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</si>
  <si>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</si>
  <si>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</si>
  <si>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</si>
  <si>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</si>
  <si>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</si>
  <si>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</si>
  <si>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</si>
  <si>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</si>
  <si>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</si>
  <si>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</si>
  <si>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</si>
  <si>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</si>
  <si>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</si>
  <si>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</si>
  <si>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</si>
  <si>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</si>
  <si>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</si>
  <si>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</si>
  <si>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</si>
  <si>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</si>
  <si>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</si>
  <si>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</si>
  <si>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</si>
  <si>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</si>
  <si>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</si>
  <si>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</si>
  <si>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</si>
  <si>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</si>
  <si>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</si>
  <si>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</si>
  <si>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</si>
  <si>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</si>
  <si>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</si>
  <si>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</si>
  <si>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</si>
  <si>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</si>
  <si>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</si>
  <si>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</si>
  <si>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</si>
  <si>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</si>
  <si>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</si>
  <si>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</si>
  <si>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</si>
  <si>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</si>
  <si>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</si>
  <si>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</si>
  <si>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</si>
  <si>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</si>
  <si>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</si>
  <si>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</si>
  <si>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</si>
  <si>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</si>
  <si>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</si>
  <si>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</si>
  <si>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</si>
  <si>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</si>
  <si>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</si>
  <si>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</si>
  <si>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</si>
  <si>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</si>
  <si>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</si>
  <si>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</si>
  <si>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</si>
  <si>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</si>
  <si>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</si>
  <si>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</si>
  <si>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</si>
  <si>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</si>
  <si>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</si>
  <si>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</si>
  <si>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</si>
  <si>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</si>
  <si>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</si>
  <si>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</si>
  <si>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</si>
  <si>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</si>
  <si>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</si>
  <si>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</si>
  <si>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</si>
  <si>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</si>
  <si>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</si>
  <si>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</si>
  <si>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</si>
  <si>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</si>
  <si>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</si>
  <si>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</si>
  <si>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</si>
  <si>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</si>
  <si>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</si>
  <si>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</si>
  <si>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</si>
  <si>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</si>
  <si>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</si>
  <si>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</si>
  <si>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</si>
  <si>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</si>
  <si>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</si>
  <si>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</si>
  <si>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</si>
  <si>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</si>
  <si>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</si>
  <si>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</si>
  <si>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</si>
  <si>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</si>
  <si>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</si>
  <si>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</si>
  <si>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</si>
  <si>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</si>
  <si>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</si>
  <si>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</si>
  <si>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</si>
  <si>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</si>
  <si>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</si>
  <si>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</si>
  <si>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</si>
  <si>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</si>
  <si>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</si>
  <si>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</si>
  <si>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</si>
  <si>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</si>
  <si>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</si>
  <si>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</si>
  <si>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</si>
  <si>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</si>
  <si>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</si>
  <si>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</si>
  <si>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</si>
  <si>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</si>
  <si>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</si>
  <si>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</si>
  <si>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</si>
  <si>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</si>
  <si>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</si>
  <si>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</si>
  <si>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</si>
  <si>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</si>
  <si>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</si>
  <si>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</si>
  <si>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</si>
  <si>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</si>
  <si>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</si>
  <si>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</si>
  <si>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</si>
  <si>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</si>
  <si>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</si>
  <si>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</si>
  <si>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</si>
  <si>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</si>
  <si>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</si>
  <si>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</si>
  <si>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</si>
  <si>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</si>
  <si>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</si>
  <si>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</si>
  <si>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</si>
  <si>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</si>
  <si>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</si>
  <si>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</si>
  <si>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</si>
  <si>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</si>
  <si>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</si>
  <si>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</si>
  <si>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</si>
  <si>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</si>
  <si>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</si>
  <si>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</si>
  <si>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</si>
  <si>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</si>
  <si>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</si>
  <si>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</si>
  <si>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</si>
  <si>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</si>
  <si>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</si>
  <si>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</si>
  <si>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</si>
  <si>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</si>
  <si>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</si>
  <si>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</si>
  <si>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</si>
  <si>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</si>
  <si>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</si>
  <si>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</si>
  <si>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</si>
  <si>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</si>
  <si>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</si>
  <si>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</si>
  <si>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</si>
  <si>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</si>
  <si>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</si>
  <si>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</si>
  <si>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</si>
  <si>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</si>
  <si>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</si>
  <si>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</si>
  <si>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</si>
  <si>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</si>
  <si>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</si>
  <si>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</si>
  <si>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</si>
  <si>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</si>
  <si>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</si>
  <si>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</si>
  <si>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</si>
  <si>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</si>
  <si>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</si>
  <si>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</si>
  <si>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</si>
  <si>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</si>
  <si>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</si>
  <si>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</si>
  <si>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</si>
  <si>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</si>
  <si>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</si>
  <si>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</si>
  <si>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</si>
  <si>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</si>
  <si>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</si>
  <si>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</si>
  <si>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</si>
  <si>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</si>
  <si>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</si>
  <si>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</si>
  <si>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</si>
  <si>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</si>
  <si>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</si>
  <si>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</si>
  <si>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</si>
  <si>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</si>
  <si>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</si>
  <si>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</si>
  <si>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</si>
  <si>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</si>
  <si>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</si>
  <si>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</si>
  <si>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</si>
  <si>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</si>
  <si>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</si>
  <si>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</si>
  <si>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</si>
  <si>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</si>
  <si>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</si>
  <si>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</si>
  <si>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</si>
  <si>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</si>
  <si>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</si>
  <si>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</si>
  <si>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</si>
  <si>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</si>
  <si>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</si>
  <si>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</si>
  <si>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</si>
  <si>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</si>
  <si>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</si>
  <si>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</si>
  <si>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</si>
  <si>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</si>
  <si>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</si>
  <si>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</si>
  <si>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</si>
  <si>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</si>
  <si>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</si>
  <si>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</si>
  <si>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</si>
  <si>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</si>
  <si>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</si>
  <si>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</si>
  <si>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</si>
  <si>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</si>
  <si>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</si>
  <si>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</si>
  <si>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</si>
  <si>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</si>
  <si>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</si>
  <si>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</si>
  <si>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</si>
  <si>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</si>
  <si>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</si>
  <si>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</si>
  <si>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</si>
  <si>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</si>
  <si>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</si>
  <si>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</si>
  <si>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</si>
  <si>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</si>
  <si>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</si>
  <si>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</si>
  <si>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</si>
  <si>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</si>
  <si>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</si>
  <si>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</si>
  <si>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</si>
  <si>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</si>
  <si>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</si>
  <si>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</si>
  <si>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</si>
  <si>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</si>
  <si>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</si>
  <si>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</si>
  <si>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</si>
  <si>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</si>
  <si>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</si>
  <si>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</si>
  <si>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</si>
  <si>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</si>
  <si>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</si>
  <si>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</si>
  <si>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</si>
  <si>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</si>
  <si>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</si>
  <si>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</si>
  <si>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</si>
  <si>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</si>
  <si>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</si>
  <si>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</si>
  <si>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</si>
  <si>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</si>
  <si>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</si>
  <si>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</si>
  <si>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</si>
  <si>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</si>
  <si>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</si>
  <si>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</si>
  <si>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</si>
  <si>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</si>
  <si>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</si>
  <si>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</si>
  <si>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</si>
  <si>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</si>
  <si>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</si>
  <si>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</si>
  <si>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</si>
  <si>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</si>
  <si>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</si>
  <si>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</si>
  <si>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</si>
  <si>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</si>
  <si>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</si>
  <si>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</si>
  <si>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</si>
  <si>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</si>
  <si>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</si>
  <si>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</si>
  <si>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</si>
  <si>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</si>
  <si>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</si>
  <si>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</si>
  <si>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</si>
  <si>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</si>
  <si>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</si>
  <si>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</si>
  <si>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</si>
  <si>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</si>
  <si>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</si>
  <si>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</si>
  <si>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</si>
  <si>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</si>
  <si>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</si>
  <si>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</si>
  <si>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</si>
  <si>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</si>
  <si>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</si>
  <si>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</si>
  <si>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</si>
  <si>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</si>
  <si>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</si>
  <si>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</si>
  <si>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</si>
  <si>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</si>
  <si>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</si>
  <si>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</si>
  <si>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</si>
  <si>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</si>
  <si>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</si>
  <si>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</si>
  <si>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</si>
  <si>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</si>
  <si>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</si>
  <si>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</si>
  <si>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</si>
  <si>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</si>
  <si>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</si>
  <si>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</si>
  <si>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</si>
  <si>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</si>
  <si>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</si>
  <si>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</si>
  <si>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</si>
  <si>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</si>
  <si>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</si>
  <si>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</si>
  <si>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</si>
  <si>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</si>
  <si>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</si>
  <si>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</si>
  <si>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</si>
  <si>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</si>
  <si>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</si>
  <si>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</si>
  <si>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</si>
  <si>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</si>
  <si>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</si>
  <si>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</si>
  <si>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</si>
  <si>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</si>
  <si>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</si>
  <si>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</si>
  <si>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</si>
  <si>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</si>
  <si>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</si>
  <si>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</si>
  <si>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</si>
  <si>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</si>
  <si>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</si>
  <si>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</si>
  <si>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</si>
  <si>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</si>
  <si>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</si>
  <si>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</si>
  <si>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</si>
  <si>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</si>
  <si>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</si>
  <si>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</si>
  <si>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</si>
  <si>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</si>
  <si>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</si>
  <si>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</si>
  <si>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</si>
  <si>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</si>
  <si>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</si>
  <si>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</si>
  <si>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</si>
  <si>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</si>
  <si>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</si>
  <si>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</si>
  <si>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</si>
  <si>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</si>
  <si>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</si>
  <si>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</si>
  <si>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</si>
  <si>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</si>
  <si>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</si>
  <si>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</si>
  <si>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</si>
  <si>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</si>
  <si>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</si>
  <si>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</si>
  <si>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</si>
  <si>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</si>
  <si>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</si>
  <si>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</si>
  <si>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</si>
  <si>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</si>
  <si>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</si>
  <si>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</si>
  <si>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</si>
  <si>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</si>
  <si>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</si>
  <si>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</si>
  <si>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</si>
  <si>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</si>
  <si>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</si>
  <si>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</si>
  <si>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</si>
  <si>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</si>
  <si>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</si>
  <si>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</si>
  <si>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</si>
  <si>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</si>
  <si>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</si>
  <si>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</si>
  <si>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</si>
  <si>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</si>
  <si>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</si>
  <si>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</si>
  <si>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</si>
  <si>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</si>
  <si>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</si>
  <si>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</si>
  <si>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</si>
  <si>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</si>
  <si>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</si>
  <si>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</si>
  <si>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</si>
  <si>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</si>
  <si>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</si>
  <si>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</si>
  <si>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</si>
  <si>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</si>
  <si>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</si>
  <si>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</si>
  <si>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</si>
  <si>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</si>
  <si>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</si>
  <si>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</si>
  <si>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</si>
  <si>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</si>
  <si>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</si>
  <si>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</si>
  <si>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</si>
  <si>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</si>
  <si>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</si>
  <si>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</si>
  <si>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</si>
  <si>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</si>
  <si>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</si>
  <si>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</si>
  <si>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</si>
  <si>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</si>
  <si>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</si>
  <si>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</si>
  <si>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</si>
  <si>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</si>
  <si>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</si>
  <si>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</si>
  <si>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</si>
  <si>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</si>
  <si>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</si>
  <si>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</si>
  <si>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</si>
  <si>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</si>
  <si>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</si>
  <si>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</si>
  <si>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</si>
  <si>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</si>
  <si>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</si>
  <si>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</si>
  <si>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</si>
  <si>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</si>
  <si>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</si>
  <si>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</si>
  <si>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</si>
  <si>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</si>
  <si>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</si>
  <si>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</si>
  <si>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</si>
  <si>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</si>
  <si>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</si>
  <si>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</si>
  <si>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</si>
  <si>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</si>
  <si>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</si>
  <si>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</si>
  <si>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</si>
  <si>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</si>
  <si>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</si>
  <si>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</si>
  <si>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</si>
  <si>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</si>
  <si>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</si>
  <si>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</si>
  <si>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</si>
  <si>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</si>
  <si>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</si>
  <si>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</si>
  <si>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</si>
  <si>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</si>
  <si>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</si>
  <si>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</si>
  <si>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</si>
  <si>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</si>
  <si>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</si>
  <si>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</si>
  <si>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</si>
  <si>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</si>
  <si>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</si>
  <si>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</si>
  <si>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</si>
  <si>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</si>
  <si>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</si>
  <si>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</si>
  <si>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</si>
  <si>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</si>
  <si>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</si>
  <si>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</si>
  <si>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</si>
  <si>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</si>
  <si>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</si>
  <si>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</si>
  <si>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</si>
  <si>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</si>
  <si>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</si>
  <si>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</si>
  <si>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</si>
  <si>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</si>
  <si>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</si>
  <si>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</si>
  <si>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</si>
  <si>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</si>
  <si>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</si>
  <si>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</si>
  <si>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</si>
  <si>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</si>
  <si>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</si>
  <si>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</si>
  <si>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</si>
  <si>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</si>
  <si>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</si>
  <si>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</si>
  <si>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</si>
  <si>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</si>
  <si>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</si>
  <si>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</si>
  <si>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</si>
  <si>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</si>
  <si>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</si>
  <si>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</si>
  <si>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</si>
  <si>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</si>
  <si>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</si>
  <si>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</si>
  <si>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</si>
  <si>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</si>
  <si>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</si>
  <si>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</si>
  <si>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</si>
  <si>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</si>
  <si>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</si>
  <si>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</si>
  <si>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</si>
  <si>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</si>
  <si>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</si>
  <si>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</si>
  <si>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</si>
  <si>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</si>
  <si>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</si>
  <si>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</si>
  <si>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</si>
  <si>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</si>
  <si>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</si>
  <si>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</si>
  <si>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</si>
  <si>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</si>
  <si>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</si>
  <si>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</si>
  <si>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</si>
  <si>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</si>
  <si>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</si>
  <si>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</si>
  <si>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</si>
  <si>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</si>
  <si>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</si>
  <si>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</si>
  <si>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</si>
  <si>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</si>
  <si>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</si>
  <si>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</si>
  <si>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</si>
  <si>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</si>
  <si>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</si>
  <si>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</si>
  <si>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</si>
  <si>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</si>
  <si>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</si>
  <si>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</si>
  <si>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</si>
  <si>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</si>
  <si>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</si>
  <si>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</si>
  <si>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</si>
  <si>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</si>
  <si>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</si>
  <si>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</si>
  <si>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</si>
  <si>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</si>
  <si>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</si>
  <si>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</si>
  <si>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</si>
  <si>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</si>
  <si>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</si>
  <si>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</si>
  <si>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</si>
  <si>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</si>
  <si>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</si>
  <si>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</si>
  <si>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</si>
  <si>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</si>
  <si>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</si>
  <si>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</si>
  <si>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</si>
  <si>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</si>
  <si>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</si>
  <si>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</si>
  <si>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</si>
  <si>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</si>
  <si>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</si>
  <si>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</si>
  <si>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</si>
  <si>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</si>
  <si>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</si>
  <si>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</si>
  <si>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</si>
  <si>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</si>
  <si>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</si>
  <si>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</si>
  <si>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</si>
  <si>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</si>
  <si>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</si>
  <si>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</si>
  <si>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</si>
  <si>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</si>
  <si>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</si>
  <si>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</si>
  <si>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</si>
  <si>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</si>
  <si>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</si>
  <si>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</si>
  <si>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</si>
  <si>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</si>
  <si>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</si>
  <si>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</si>
  <si>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</si>
  <si>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</si>
  <si>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</si>
  <si>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</si>
  <si>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</si>
  <si>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</si>
  <si>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</si>
  <si>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</si>
  <si>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</si>
  <si>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</si>
  <si>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</si>
  <si>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</si>
  <si>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</si>
  <si>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</si>
  <si>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</si>
  <si>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</si>
  <si>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</si>
  <si>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</si>
  <si>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</si>
  <si>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</si>
  <si>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</si>
  <si>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</si>
  <si>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</si>
  <si>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</si>
  <si>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</si>
  <si>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</si>
  <si>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</si>
  <si>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</si>
  <si>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</si>
  <si>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</si>
  <si>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</si>
  <si>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</si>
  <si>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</si>
  <si>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</si>
  <si>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</si>
  <si>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</si>
  <si>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</si>
  <si>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</si>
  <si>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</si>
  <si>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</si>
  <si>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</si>
  <si>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</si>
  <si>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</si>
  <si>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</si>
  <si>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</si>
  <si>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</si>
  <si>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</si>
  <si>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</si>
  <si>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</si>
  <si>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</si>
  <si>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</si>
  <si>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</si>
  <si>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</si>
  <si>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</si>
  <si>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</si>
  <si>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</si>
  <si>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</si>
  <si>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</si>
  <si>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</si>
  <si>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</si>
  <si>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</si>
  <si>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</si>
  <si>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</si>
  <si>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</si>
  <si>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</si>
  <si>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</si>
  <si>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</si>
  <si>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</si>
  <si>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</si>
  <si>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</si>
  <si>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</si>
  <si>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</si>
  <si>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</si>
  <si>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</si>
  <si>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</si>
  <si>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</si>
  <si>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</si>
  <si>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</si>
  <si>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</si>
  <si>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</si>
  <si>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</si>
  <si>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</si>
  <si>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</si>
  <si>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</si>
  <si>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</si>
  <si>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</si>
  <si>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</si>
  <si>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</si>
  <si>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</si>
  <si>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</si>
  <si>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</si>
  <si>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</si>
  <si>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</si>
  <si>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</si>
  <si>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</si>
  <si>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</si>
  <si>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</si>
  <si>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</si>
  <si>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</si>
  <si>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</si>
  <si>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</si>
  <si>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</si>
  <si>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</si>
  <si>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</si>
  <si>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</si>
  <si>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</si>
  <si>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</si>
  <si>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</si>
  <si>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</si>
  <si>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</si>
  <si>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</si>
  <si>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</si>
  <si>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</si>
  <si>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</si>
  <si>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</si>
  <si>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</si>
  <si>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</si>
  <si>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</si>
  <si>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</si>
  <si>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</si>
  <si>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</si>
  <si>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</si>
  <si>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</si>
  <si>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</si>
  <si>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</si>
  <si>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</si>
  <si>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</si>
  <si>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</si>
  <si>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</si>
  <si>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</si>
  <si>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</si>
  <si>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</si>
  <si>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</si>
  <si>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</si>
  <si>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</si>
  <si>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</si>
  <si>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</si>
  <si>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</si>
  <si>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</si>
  <si>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</si>
  <si>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</si>
  <si>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</si>
  <si>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</si>
  <si>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</si>
  <si>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</si>
  <si>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</si>
  <si>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</si>
  <si>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</si>
  <si>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</si>
  <si>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</si>
  <si>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</si>
  <si>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</si>
  <si>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</si>
  <si>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</si>
  <si>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</si>
  <si>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</si>
  <si>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</si>
  <si>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</si>
  <si>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</si>
  <si>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</si>
  <si>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</si>
  <si>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</si>
  <si>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</si>
  <si>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</si>
  <si>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</si>
  <si>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</si>
  <si>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</si>
  <si>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</si>
  <si>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</si>
  <si>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</si>
  <si>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</si>
  <si>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</si>
  <si>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</si>
  <si>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</si>
  <si>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</si>
  <si>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</si>
  <si>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</si>
  <si>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</si>
  <si>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</si>
  <si>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</si>
  <si>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</si>
  <si>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</si>
  <si>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</si>
  <si>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</si>
  <si>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</si>
  <si>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</si>
  <si>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</si>
  <si>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</si>
  <si>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</si>
  <si>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</si>
  <si>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</si>
  <si>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</si>
  <si>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</si>
  <si>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</si>
  <si>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</si>
  <si>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</si>
  <si>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</si>
  <si>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</si>
  <si>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</si>
  <si>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</si>
  <si>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</si>
  <si>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</si>
  <si>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</si>
  <si>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</si>
  <si>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</si>
  <si>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</si>
  <si>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</si>
  <si>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</si>
  <si>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</si>
  <si>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</si>
  <si>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</si>
  <si>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</si>
  <si>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</si>
  <si>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</si>
  <si>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</si>
  <si>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</si>
  <si>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</si>
  <si>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</si>
  <si>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</si>
  <si>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</si>
  <si>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</si>
  <si>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</si>
  <si>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</si>
  <si>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</si>
  <si>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</si>
  <si>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</si>
  <si>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</si>
  <si>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</si>
  <si>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</si>
  <si>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</si>
  <si>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</si>
  <si>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</si>
  <si>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</si>
  <si>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</si>
  <si>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</si>
  <si>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</si>
  <si>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</si>
  <si>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</si>
  <si>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</si>
  <si>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</si>
  <si>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</si>
  <si>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</si>
  <si>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</si>
  <si>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</si>
  <si>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</si>
  <si>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</si>
  <si>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</si>
  <si>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</si>
  <si>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</si>
  <si>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</si>
  <si>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</si>
  <si>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</si>
  <si>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</si>
  <si>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</si>
  <si>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</si>
  <si>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</si>
  <si>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</si>
  <si>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</si>
  <si>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</si>
  <si>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</si>
  <si>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</si>
  <si>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</si>
  <si>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</si>
  <si>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</si>
  <si>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</si>
  <si>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</si>
  <si>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</si>
  <si>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</si>
  <si>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</si>
  <si>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</si>
  <si>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</si>
  <si>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</si>
  <si>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</si>
  <si>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</si>
  <si>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</si>
  <si>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</si>
  <si>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</si>
  <si>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</si>
  <si>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</si>
  <si>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</si>
  <si>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</si>
  <si>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</si>
  <si>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</si>
  <si>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</si>
  <si>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</si>
  <si>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</si>
  <si>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</si>
  <si>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</si>
  <si>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</si>
  <si>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</si>
  <si>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</si>
  <si>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</si>
  <si>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</si>
  <si>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</si>
  <si>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</si>
  <si>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</si>
  <si>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</si>
  <si>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</si>
  <si>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</si>
  <si>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</si>
  <si>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</si>
  <si>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</si>
  <si>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</si>
  <si>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</si>
  <si>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</si>
  <si>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</si>
  <si>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</si>
  <si>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</si>
  <si>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</si>
  <si>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</si>
  <si>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</si>
  <si>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</si>
  <si>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</si>
  <si>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</si>
  <si>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</si>
  <si>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</si>
  <si>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</si>
  <si>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</si>
  <si>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</si>
  <si>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</si>
  <si>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</si>
  <si>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</si>
  <si>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</si>
  <si>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</si>
  <si>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</si>
  <si>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</si>
  <si>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</si>
  <si>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</si>
  <si>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</si>
  <si>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</si>
  <si>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</si>
  <si>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</si>
  <si>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</si>
  <si>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</si>
  <si>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</si>
  <si>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</si>
  <si>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</si>
  <si>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</si>
  <si>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</si>
  <si>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</si>
  <si>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</si>
  <si>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</si>
  <si>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</si>
  <si>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</si>
  <si>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</si>
  <si>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</si>
  <si>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</si>
  <si>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</si>
  <si>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</si>
  <si>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</si>
  <si>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</si>
  <si>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</si>
  <si>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</si>
  <si>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</si>
  <si>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</si>
  <si>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</si>
  <si>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</si>
  <si>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</si>
  <si>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</si>
  <si>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</si>
  <si>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</si>
  <si>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</si>
  <si>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</si>
  <si>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</si>
  <si>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</si>
  <si>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</si>
  <si>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</si>
  <si>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</si>
  <si>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</si>
  <si>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</si>
  <si>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</si>
  <si>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</si>
  <si>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</si>
  <si>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</si>
  <si>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</si>
  <si>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</si>
  <si>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</si>
  <si>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</si>
  <si>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</si>
  <si>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</si>
  <si>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</si>
  <si>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</si>
  <si>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</si>
  <si>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</si>
  <si>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</si>
  <si>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</si>
  <si>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</si>
  <si>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</si>
  <si>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</si>
  <si>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</si>
  <si>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</si>
  <si>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</si>
  <si>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</si>
  <si>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</si>
  <si>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</si>
  <si>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</si>
  <si>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</si>
  <si>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</si>
  <si>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</si>
  <si>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</si>
  <si>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</si>
  <si>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</si>
  <si>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</si>
  <si>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</si>
  <si>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</si>
  <si>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</si>
  <si>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</si>
  <si>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</si>
  <si>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</si>
  <si>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</si>
  <si>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</si>
  <si>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</si>
  <si>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</si>
  <si>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</si>
  <si>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</si>
  <si>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</si>
  <si>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</si>
  <si>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</si>
  <si>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</si>
  <si>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</si>
  <si>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</si>
  <si>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</si>
  <si>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</si>
  <si>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</si>
  <si>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</si>
  <si>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</si>
  <si>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</si>
  <si>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</si>
  <si>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</si>
  <si>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</si>
  <si>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</si>
  <si>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</si>
  <si>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</si>
  <si>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</si>
  <si>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</si>
  <si>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</si>
  <si>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</si>
  <si>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</si>
  <si>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</si>
  <si>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</si>
  <si>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</si>
  <si>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</si>
  <si>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</si>
  <si>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</si>
  <si>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</si>
  <si>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</si>
  <si>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</si>
  <si>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</si>
  <si>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</si>
  <si>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</si>
  <si>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</si>
  <si>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</si>
  <si>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</si>
  <si>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</si>
  <si>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</si>
  <si>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</si>
  <si>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</si>
  <si>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</si>
  <si>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</si>
  <si>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</si>
  <si>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</si>
  <si>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</si>
  <si>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</si>
  <si>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</si>
  <si>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</si>
  <si>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</si>
  <si>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</si>
  <si>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</si>
  <si>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</si>
  <si>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</si>
  <si>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</si>
  <si>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</si>
  <si>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</si>
  <si>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</si>
  <si>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</si>
  <si>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</si>
  <si>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</si>
  <si>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</si>
  <si>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</si>
  <si>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</si>
  <si>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</si>
  <si>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</si>
  <si>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</si>
  <si>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</si>
  <si>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</si>
  <si>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</si>
  <si>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</si>
  <si>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</si>
  <si>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</si>
  <si>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</si>
  <si>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</si>
  <si>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</si>
  <si>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</si>
  <si>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</si>
  <si>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</si>
  <si>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</si>
  <si>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</si>
  <si>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</si>
  <si>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</si>
  <si>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</si>
  <si>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</si>
  <si>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</si>
  <si>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</si>
  <si>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</si>
  <si>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</si>
  <si>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</si>
  <si>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</si>
  <si>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</si>
  <si>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</si>
  <si>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</si>
  <si>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</si>
  <si>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</si>
  <si>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</si>
  <si>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</si>
  <si>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</si>
  <si>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</si>
  <si>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</si>
  <si>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</si>
  <si>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</si>
  <si>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</si>
  <si>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</si>
  <si>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</si>
  <si>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</si>
  <si>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</si>
  <si>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</si>
  <si>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</si>
  <si>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</si>
  <si>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</si>
  <si>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</si>
  <si>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</si>
  <si>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</si>
  <si>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</si>
  <si>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</si>
  <si>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</si>
  <si>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</si>
  <si>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</si>
  <si>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</si>
  <si>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</si>
  <si>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</si>
  <si>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</si>
  <si>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</si>
  <si>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</si>
  <si>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</si>
  <si>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</si>
  <si>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</si>
  <si>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</si>
  <si>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</si>
  <si>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</si>
  <si>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</si>
  <si>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</si>
  <si>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</si>
  <si>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</si>
  <si>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</si>
  <si>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</si>
  <si>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</si>
  <si>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</si>
  <si>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</si>
  <si>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</si>
  <si>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</si>
  <si>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</si>
  <si>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</si>
  <si>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</si>
  <si>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</si>
  <si>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</si>
  <si>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</si>
  <si>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</si>
  <si>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</si>
  <si>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</si>
  <si>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</si>
  <si>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</si>
  <si>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</si>
  <si>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</si>
  <si>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</si>
  <si>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</si>
  <si>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</si>
  <si>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</si>
  <si>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</si>
  <si>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</si>
  <si>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</si>
  <si>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</si>
  <si>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</si>
  <si>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</si>
  <si>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</si>
  <si>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</si>
  <si>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</si>
  <si>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</si>
  <si>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</si>
  <si>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</si>
  <si>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</si>
  <si>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</si>
  <si>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</si>
  <si>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</si>
  <si>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</si>
  <si>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</si>
  <si>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</si>
  <si>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</si>
  <si>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</si>
  <si>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</si>
  <si>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</si>
  <si>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</si>
  <si>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</si>
  <si>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</si>
  <si>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</si>
  <si>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</si>
  <si>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</si>
  <si>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</si>
  <si>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</si>
  <si>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</si>
  <si>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</si>
  <si>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</si>
  <si>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</si>
  <si>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</si>
  <si>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</si>
  <si>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</si>
  <si>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</si>
  <si>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</si>
  <si>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</si>
  <si>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</si>
  <si>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</si>
  <si>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</si>
  <si>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</si>
  <si>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</si>
  <si>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</si>
  <si>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</si>
  <si>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</si>
  <si>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</si>
  <si>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</si>
  <si>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</si>
  <si>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</si>
  <si>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</si>
  <si>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</si>
  <si>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</si>
  <si>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</si>
  <si>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</si>
  <si>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</si>
  <si>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</si>
  <si>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</si>
  <si>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</si>
  <si>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</si>
  <si>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</si>
  <si>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</si>
  <si>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</si>
  <si>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</si>
  <si>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</si>
  <si>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</si>
  <si>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</si>
  <si>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</si>
  <si>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</si>
  <si>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</si>
  <si>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</si>
  <si>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</si>
  <si>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</si>
  <si>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</si>
  <si>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</si>
  <si>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</si>
  <si>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</si>
  <si>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</si>
  <si>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</si>
  <si>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</si>
  <si>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</si>
  <si>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</si>
  <si>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</si>
  <si>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</si>
  <si>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</si>
  <si>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</si>
  <si>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</si>
  <si>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</si>
  <si>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</si>
  <si>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</si>
  <si>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</si>
  <si>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</si>
  <si>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</si>
  <si>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</si>
  <si>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</si>
  <si>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</si>
  <si>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</si>
  <si>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</si>
  <si>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</si>
  <si>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</si>
  <si>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</si>
  <si>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</si>
  <si>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</si>
  <si>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</si>
  <si>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</si>
  <si>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</si>
  <si>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</si>
  <si>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</si>
  <si>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</si>
  <si>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</si>
  <si>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</si>
  <si>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</si>
  <si>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</si>
  <si>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</si>
  <si>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</si>
  <si>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</si>
  <si>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</si>
  <si>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</si>
  <si>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</si>
  <si>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</si>
  <si>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</si>
  <si>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</si>
  <si>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</si>
  <si>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</si>
  <si>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</si>
  <si>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</si>
  <si>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</si>
  <si>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</si>
  <si>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</si>
  <si>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</si>
  <si>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</si>
  <si>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</si>
  <si>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</si>
  <si>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</si>
  <si>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</si>
  <si>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</si>
  <si>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</si>
  <si>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</si>
  <si>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</si>
  <si>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</si>
  <si>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</si>
  <si>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</si>
  <si>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</si>
  <si>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</si>
  <si>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</si>
  <si>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</si>
  <si>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</si>
  <si>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</si>
  <si>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</si>
  <si>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</si>
  <si>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</si>
  <si>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</si>
  <si>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</si>
  <si>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</si>
  <si>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</si>
  <si>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</si>
  <si>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</si>
  <si>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</si>
  <si>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</si>
  <si>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</si>
  <si>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</si>
  <si>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</si>
  <si>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</si>
  <si>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</si>
  <si>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</si>
  <si>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</si>
  <si>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</si>
  <si>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</si>
  <si>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</si>
  <si>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</si>
  <si>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</si>
  <si>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</si>
  <si>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</si>
  <si>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</si>
  <si>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</si>
  <si>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</si>
  <si>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</si>
  <si>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</si>
  <si>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</si>
  <si>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</si>
  <si>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</si>
  <si>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</si>
  <si>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</si>
  <si>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</si>
  <si>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</si>
  <si>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</si>
  <si>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</si>
  <si>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</si>
  <si>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</si>
  <si>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</si>
  <si>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</si>
  <si>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</si>
  <si>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</si>
  <si>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</si>
  <si>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</si>
  <si>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</si>
  <si>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</si>
  <si>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</si>
  <si>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</si>
  <si>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</si>
  <si>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</si>
  <si>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</si>
  <si>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</si>
  <si>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</si>
  <si>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</si>
  <si>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</si>
  <si>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</si>
  <si>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</si>
  <si>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</si>
  <si>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</si>
  <si>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</si>
  <si>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</si>
  <si>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</si>
  <si>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</si>
  <si>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</si>
  <si>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</si>
  <si>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</si>
  <si>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</si>
  <si>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</si>
  <si>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</si>
  <si>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</si>
  <si>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</si>
  <si>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</si>
  <si>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</si>
  <si>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</si>
  <si>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</si>
  <si>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</si>
  <si>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</si>
  <si>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</si>
  <si>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</si>
  <si>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</si>
  <si>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</si>
  <si>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</si>
  <si>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</si>
  <si>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</si>
  <si>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</si>
  <si>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</si>
  <si>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</si>
  <si>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</si>
  <si>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</si>
  <si>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</si>
  <si>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</si>
  <si>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</si>
  <si>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</si>
  <si>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</si>
  <si>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</si>
  <si>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</si>
  <si>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</si>
  <si>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</si>
  <si>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</si>
  <si>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</si>
  <si>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</si>
  <si>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</si>
  <si>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</si>
  <si>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</si>
  <si>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</si>
  <si>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</si>
  <si>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</si>
  <si>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</si>
  <si>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</si>
  <si>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</si>
  <si>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</si>
  <si>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</si>
  <si>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</si>
  <si>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</si>
  <si>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</si>
  <si>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</si>
  <si>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</si>
  <si>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</si>
  <si>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</si>
  <si>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</si>
  <si>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</si>
  <si>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</si>
  <si>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</si>
  <si>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</si>
  <si>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</si>
  <si>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</si>
  <si>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</si>
  <si>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</si>
  <si>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</si>
  <si>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</si>
  <si>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</si>
  <si>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</si>
  <si>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</si>
  <si>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</si>
  <si>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</si>
  <si>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</si>
  <si>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</si>
  <si>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</si>
  <si>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</si>
  <si>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</si>
  <si>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</si>
  <si>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</si>
  <si>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</si>
  <si>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</si>
  <si>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</si>
  <si>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</si>
  <si>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</si>
  <si>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</si>
  <si>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</si>
  <si>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</si>
  <si>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</si>
  <si>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</si>
  <si>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</si>
  <si>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</si>
  <si>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</si>
  <si>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</si>
  <si>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</si>
  <si>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</si>
  <si>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</si>
  <si>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</si>
  <si>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</si>
  <si>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</si>
  <si>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</si>
  <si>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</si>
  <si>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</si>
  <si>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</si>
  <si>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</si>
  <si>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</si>
  <si>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</si>
  <si>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</si>
  <si>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</si>
  <si>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</si>
  <si>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</si>
  <si>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</si>
  <si>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</si>
  <si>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</si>
  <si>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</si>
  <si>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</si>
  <si>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</si>
  <si>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</si>
  <si>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</si>
  <si>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</si>
  <si>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</si>
  <si>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</si>
  <si>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</si>
  <si>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</si>
  <si>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</si>
  <si>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</si>
  <si>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</si>
  <si>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</si>
  <si>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</si>
  <si>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</si>
  <si>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</si>
  <si>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</si>
  <si>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</si>
  <si>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</si>
  <si>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</si>
  <si>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</si>
  <si>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</si>
  <si>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</si>
  <si>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</si>
  <si>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</si>
  <si>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</si>
  <si>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</si>
  <si>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</si>
  <si>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</si>
  <si>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</si>
  <si>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</si>
  <si>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</si>
  <si>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</si>
  <si>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</si>
  <si>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</si>
  <si>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</si>
  <si>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</si>
  <si>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</si>
  <si>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</si>
  <si>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</si>
  <si>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</si>
  <si>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</si>
  <si>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</si>
  <si>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</si>
  <si>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</si>
  <si>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</si>
  <si>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</si>
  <si>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</si>
  <si>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</si>
  <si>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</si>
  <si>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</si>
  <si>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</si>
  <si>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</si>
  <si>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</si>
  <si>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</si>
  <si>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</si>
  <si>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</si>
  <si>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</si>
  <si>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</si>
  <si>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</si>
  <si>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</si>
  <si>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</si>
  <si>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</si>
  <si>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</si>
  <si>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</si>
  <si>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</si>
  <si>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</si>
  <si>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</si>
  <si>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</si>
  <si>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</si>
  <si>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</si>
  <si>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</si>
  <si>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</si>
  <si>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</si>
  <si>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</si>
  <si>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</si>
  <si>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</si>
  <si>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</si>
  <si>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</si>
  <si>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</si>
  <si>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</si>
  <si>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</si>
  <si>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</si>
  <si>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</si>
  <si>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</si>
  <si>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</si>
  <si>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</si>
  <si>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</si>
  <si>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</si>
  <si>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</si>
  <si>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</si>
  <si>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</si>
  <si>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</si>
  <si>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</si>
  <si>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</si>
  <si>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</si>
  <si>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</si>
  <si>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</si>
  <si>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</si>
  <si>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</si>
  <si>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</si>
  <si>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</si>
  <si>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</si>
  <si>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</si>
  <si>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</si>
  <si>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</si>
  <si>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</si>
  <si>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</si>
  <si>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</si>
  <si>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</si>
  <si>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</si>
  <si>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</si>
  <si>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</si>
  <si>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</si>
  <si>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</si>
  <si>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</si>
  <si>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</si>
  <si>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</si>
  <si>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</si>
  <si>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</si>
  <si>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</si>
  <si>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</si>
  <si>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</si>
  <si>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</si>
  <si>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</si>
  <si>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</si>
  <si>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</si>
  <si>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</si>
  <si>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</si>
  <si>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</si>
  <si>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</si>
  <si>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</si>
  <si>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</si>
  <si>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</si>
  <si>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</si>
  <si>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</si>
  <si>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</si>
  <si>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</si>
  <si>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</si>
  <si>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</si>
  <si>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</si>
  <si>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</si>
  <si>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</si>
  <si>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</si>
  <si>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</si>
  <si>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</si>
  <si>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</si>
  <si>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</si>
  <si>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</si>
  <si>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</si>
  <si>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</si>
  <si>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</si>
  <si>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</si>
  <si>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</si>
  <si>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</si>
  <si>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</si>
  <si>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</si>
  <si>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</si>
  <si>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</si>
  <si>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</si>
  <si>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</si>
  <si>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</si>
  <si>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</si>
  <si>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</si>
  <si>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</si>
  <si>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</si>
  <si>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</si>
  <si>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</si>
  <si>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</si>
  <si>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</si>
  <si>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</si>
  <si>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</si>
  <si>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</si>
  <si>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</si>
  <si>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</si>
  <si>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</si>
  <si>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</si>
  <si>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</si>
  <si>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</si>
  <si>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</si>
  <si>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</si>
  <si>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</si>
  <si>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</si>
  <si>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</si>
  <si>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</si>
  <si>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</si>
  <si>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</si>
  <si>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</si>
  <si>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</si>
  <si>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</si>
  <si>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</si>
  <si>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</si>
  <si>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</si>
  <si>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</si>
  <si>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</si>
  <si>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</si>
  <si>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</si>
  <si>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</si>
  <si>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</si>
  <si>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</si>
  <si>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</si>
  <si>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</si>
  <si>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</si>
  <si>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</si>
  <si>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</si>
  <si>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</si>
  <si>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</si>
  <si>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</si>
  <si>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</si>
  <si>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</si>
  <si>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</si>
  <si>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</si>
  <si>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</si>
  <si>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</si>
  <si>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</si>
  <si>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</si>
  <si>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</si>
  <si>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</si>
  <si>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</si>
  <si>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</si>
  <si>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</si>
  <si>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</si>
  <si>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</si>
  <si>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</si>
  <si>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</si>
  <si>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</si>
  <si>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</si>
  <si>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</si>
  <si>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</si>
  <si>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</si>
  <si>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</si>
  <si>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</si>
  <si>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</si>
  <si>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</si>
  <si>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</si>
  <si>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</si>
  <si>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</si>
  <si>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</si>
  <si>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</si>
  <si>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</si>
  <si>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</si>
  <si>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</si>
  <si>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</si>
  <si>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</si>
  <si>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</si>
  <si>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</si>
  <si>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</si>
  <si>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</si>
  <si>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</si>
  <si>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</si>
  <si>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</si>
  <si>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</si>
  <si>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</si>
  <si>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</si>
  <si>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</si>
  <si>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</si>
  <si>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</si>
  <si>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</si>
  <si>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</si>
  <si>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</si>
  <si>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</si>
  <si>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</si>
  <si>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</si>
  <si>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</si>
  <si>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</si>
  <si>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</si>
  <si>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</si>
  <si>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</si>
  <si>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</si>
  <si>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</si>
  <si>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</si>
  <si>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</si>
  <si>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</si>
  <si>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</si>
  <si>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</si>
  <si>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</si>
  <si>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</si>
  <si>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</si>
  <si>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</si>
  <si>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</si>
  <si>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</si>
  <si>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</si>
  <si>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</si>
  <si>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</si>
  <si>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</si>
  <si>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</si>
  <si>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</si>
  <si>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</si>
  <si>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</si>
  <si>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</si>
  <si>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</si>
  <si>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</si>
  <si>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</si>
  <si>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</si>
  <si>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</si>
  <si>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</si>
  <si>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</si>
  <si>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</si>
  <si>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</si>
  <si>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</si>
  <si>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</si>
  <si>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</si>
  <si>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</si>
  <si>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</si>
  <si>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</si>
  <si>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</si>
  <si>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</si>
  <si>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</si>
  <si>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</si>
  <si>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</si>
  <si>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</si>
  <si>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</si>
  <si>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</si>
  <si>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</si>
  <si>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</si>
  <si>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</si>
  <si>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</si>
  <si>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</si>
  <si>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</si>
  <si>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</si>
  <si>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</si>
  <si>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</si>
  <si>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</si>
  <si>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</si>
  <si>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</si>
  <si>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</si>
  <si>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</si>
  <si>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</si>
  <si>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</si>
  <si>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</si>
  <si>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</si>
  <si>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</si>
  <si>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</si>
  <si>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</si>
  <si>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</si>
  <si>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</si>
  <si>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</si>
  <si>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</si>
  <si>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</si>
  <si>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</si>
  <si>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</si>
  <si>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</si>
  <si>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</si>
  <si>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</si>
  <si>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</si>
  <si>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</si>
  <si>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</si>
  <si>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</si>
  <si>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</si>
  <si>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</si>
  <si>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</si>
  <si>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</si>
  <si>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</si>
  <si>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</si>
  <si>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</si>
  <si>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</si>
  <si>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</si>
  <si>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</si>
  <si>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</si>
  <si>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</si>
  <si>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</si>
  <si>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</si>
  <si>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</si>
  <si>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</si>
  <si>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</si>
  <si>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</si>
  <si>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</si>
  <si>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</si>
  <si>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</si>
  <si>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</si>
  <si>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</si>
  <si>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</si>
  <si>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</si>
  <si>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</si>
  <si>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</si>
  <si>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</si>
  <si>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</si>
  <si>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</si>
  <si>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</si>
  <si>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</si>
  <si>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</si>
  <si>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</si>
  <si>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</si>
  <si>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</si>
  <si>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</si>
  <si>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</si>
  <si>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</si>
  <si>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</si>
  <si>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</si>
  <si>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</si>
  <si>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</si>
  <si>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</si>
  <si>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</si>
  <si>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</si>
  <si>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</si>
  <si>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</si>
  <si>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</si>
  <si>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</si>
  <si>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</si>
  <si>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</si>
  <si>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</si>
  <si>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</si>
  <si>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</si>
  <si>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</si>
  <si>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</si>
  <si>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</si>
  <si>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</si>
  <si>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</si>
  <si>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</si>
  <si>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</si>
  <si>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</si>
  <si>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</si>
  <si>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</si>
  <si>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</si>
  <si>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</si>
  <si>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</si>
  <si>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</si>
  <si>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</si>
  <si>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</si>
  <si>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</si>
  <si>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</si>
  <si>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</si>
  <si>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</si>
  <si>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</si>
  <si>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</si>
  <si>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</si>
  <si>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</si>
  <si>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</si>
  <si>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</si>
  <si>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</si>
  <si>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</si>
  <si>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</si>
  <si>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</si>
  <si>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</si>
  <si>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</si>
  <si>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</si>
  <si>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</si>
  <si>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</si>
  <si>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</si>
  <si>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</si>
  <si>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</si>
  <si>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</si>
  <si>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</si>
  <si>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</si>
  <si>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</si>
  <si>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</si>
  <si>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</si>
  <si>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</si>
  <si>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</si>
  <si>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</si>
  <si>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</si>
  <si>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</si>
  <si>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</si>
  <si>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</si>
  <si>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</si>
  <si>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</si>
  <si>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</si>
  <si>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</si>
  <si>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</si>
  <si>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</si>
  <si>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</si>
  <si>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</si>
  <si>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</si>
  <si>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</si>
  <si>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</si>
  <si>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</si>
  <si>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</si>
  <si>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</si>
  <si>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</si>
  <si>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</si>
  <si>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</si>
  <si>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</si>
  <si>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</si>
  <si>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</si>
  <si>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</si>
  <si>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</si>
  <si>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</si>
  <si>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</si>
  <si>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</si>
  <si>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</si>
  <si>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</si>
  <si>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</si>
  <si>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</si>
  <si>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</si>
  <si>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</si>
  <si>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</si>
  <si>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</si>
  <si>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</si>
  <si>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</si>
  <si>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</si>
  <si>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</si>
  <si>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</si>
  <si>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</si>
  <si>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</si>
  <si>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</si>
  <si>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</si>
  <si>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</si>
  <si>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</si>
  <si>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</si>
  <si>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</si>
  <si>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</si>
  <si>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</si>
  <si>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</si>
  <si>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</si>
  <si>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</si>
  <si>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</si>
  <si>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</si>
  <si>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</si>
  <si>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</si>
  <si>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</si>
  <si>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</si>
  <si>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</si>
  <si>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</si>
  <si>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</si>
  <si>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</si>
  <si>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</si>
  <si>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</si>
  <si>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</si>
  <si>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</si>
  <si>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</si>
  <si>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</si>
  <si>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</si>
  <si>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</si>
  <si>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</si>
  <si>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</si>
  <si>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</si>
  <si>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</si>
  <si>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</si>
  <si>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</si>
  <si>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</si>
  <si>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</si>
  <si>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</si>
  <si>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</si>
  <si>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</si>
  <si>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</si>
  <si>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</si>
  <si>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</si>
  <si>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</si>
  <si>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</si>
  <si>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</si>
  <si>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</si>
  <si>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</si>
  <si>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</si>
  <si>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</si>
  <si>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</si>
  <si>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</si>
  <si>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</si>
  <si>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</si>
  <si>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</si>
  <si>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</si>
  <si>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</si>
  <si>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</si>
  <si>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</si>
  <si>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</si>
  <si>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</si>
  <si>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</si>
  <si>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</si>
  <si>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</si>
  <si>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</si>
  <si>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</si>
  <si>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</si>
  <si>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</si>
  <si>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</si>
  <si>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</si>
  <si>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</si>
  <si>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</si>
  <si>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</si>
  <si>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</si>
  <si>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</si>
  <si>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</si>
  <si>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</si>
  <si>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</si>
  <si>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</si>
  <si>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</si>
  <si>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</si>
  <si>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</si>
  <si>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</si>
  <si>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</si>
  <si>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</si>
  <si>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</si>
  <si>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</si>
  <si>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</si>
  <si>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</si>
  <si>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</si>
  <si>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</si>
  <si>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</si>
  <si>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</si>
  <si>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</si>
  <si>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</si>
  <si>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</si>
  <si>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</si>
  <si>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</si>
  <si>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</si>
  <si>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</si>
  <si>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</si>
  <si>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</si>
  <si>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</si>
  <si>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</si>
  <si>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</si>
  <si>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</si>
  <si>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</si>
  <si>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</si>
  <si>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</si>
  <si>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</si>
  <si>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</si>
  <si>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</si>
  <si>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</si>
  <si>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</si>
  <si>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</si>
  <si>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</si>
  <si>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</si>
  <si>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</si>
  <si>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</si>
  <si>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</si>
  <si>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</si>
  <si>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</si>
  <si>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</si>
  <si>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</si>
  <si>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</si>
  <si>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</si>
  <si>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</si>
  <si>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</si>
  <si>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</si>
  <si>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</si>
  <si>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</si>
  <si>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</si>
  <si>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</si>
  <si>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</si>
  <si>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</si>
  <si>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</si>
  <si>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</si>
  <si>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</si>
  <si>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</si>
  <si>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</si>
  <si>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</si>
  <si>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</si>
  <si>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</si>
  <si>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</si>
  <si>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</si>
  <si>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</si>
  <si>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</si>
  <si>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</si>
  <si>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</si>
  <si>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</si>
  <si>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</si>
  <si>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</si>
  <si>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</si>
  <si>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</si>
  <si>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</si>
  <si>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</si>
  <si>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</si>
  <si>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</si>
  <si>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</si>
  <si>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</si>
  <si>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</si>
  <si>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</si>
  <si>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</si>
  <si>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</si>
  <si>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</si>
  <si>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</si>
  <si>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</si>
  <si>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</si>
  <si>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</si>
  <si>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</si>
  <si>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</si>
  <si>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</si>
  <si>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</si>
  <si>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</si>
  <si>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</si>
  <si>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</si>
  <si>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</si>
  <si>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</si>
  <si>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</si>
  <si>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</si>
  <si>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</si>
  <si>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</si>
  <si>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</si>
  <si>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</si>
  <si>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</si>
  <si>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</si>
  <si>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</si>
  <si>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</si>
  <si>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</si>
  <si>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</si>
  <si>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</si>
  <si>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</si>
  <si>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</si>
  <si>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</si>
  <si>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</si>
  <si>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</si>
  <si>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</si>
  <si>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</si>
  <si>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</si>
  <si>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</si>
  <si>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</si>
  <si>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</si>
  <si>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</si>
  <si>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</si>
  <si>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</si>
  <si>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</si>
  <si>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</si>
  <si>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</si>
  <si>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</si>
  <si>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</si>
  <si>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</si>
  <si>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</si>
  <si>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</si>
  <si>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</si>
  <si>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</si>
  <si>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</si>
  <si>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</si>
  <si>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</si>
  <si>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</si>
  <si>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</si>
  <si>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</si>
  <si>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</si>
  <si>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</si>
  <si>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</si>
  <si>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</si>
  <si>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</si>
  <si>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</si>
  <si>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</si>
  <si>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</si>
  <si>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</si>
  <si>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</si>
  <si>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</si>
  <si>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</si>
  <si>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</si>
  <si>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</si>
  <si>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</si>
  <si>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</si>
  <si>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</si>
  <si>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</si>
  <si>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</si>
  <si>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</si>
  <si>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</si>
  <si>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</si>
  <si>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</si>
  <si>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</si>
  <si>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</si>
  <si>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</si>
  <si>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</si>
  <si>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</si>
  <si>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</si>
  <si>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</si>
  <si>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</si>
  <si>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</si>
  <si>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</si>
  <si>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</si>
  <si>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</si>
  <si>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</si>
  <si>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</si>
  <si>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</si>
  <si>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</si>
  <si>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</si>
  <si>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</si>
  <si>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</si>
  <si>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</si>
  <si>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</si>
  <si>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</si>
  <si>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</si>
  <si>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</si>
  <si>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</si>
  <si>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</si>
  <si>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</si>
  <si>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</si>
  <si>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</si>
  <si>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</si>
  <si>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</si>
  <si>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</si>
  <si>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</si>
  <si>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</si>
  <si>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</si>
  <si>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</si>
  <si>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</si>
  <si>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</si>
  <si>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</si>
  <si>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</si>
  <si>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</si>
  <si>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</si>
  <si>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</si>
  <si>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</si>
  <si>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</si>
  <si>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</si>
  <si>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</si>
  <si>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</si>
  <si>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</si>
  <si>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</si>
  <si>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</si>
  <si>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</si>
  <si>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</si>
  <si>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</si>
  <si>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</si>
  <si>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</si>
  <si>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</si>
  <si>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</si>
  <si>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</si>
  <si>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</si>
  <si>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</si>
  <si>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</si>
  <si>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</si>
  <si>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</si>
  <si>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</si>
  <si>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</si>
  <si>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</si>
  <si>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</si>
  <si>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</si>
  <si>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</si>
  <si>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</si>
  <si>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</si>
  <si>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</si>
  <si>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</si>
  <si>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</si>
  <si>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</si>
  <si>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</si>
  <si>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</si>
  <si>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</si>
  <si>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</si>
  <si>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</si>
  <si>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</si>
  <si>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</si>
  <si>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</si>
  <si>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</si>
  <si>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</si>
  <si>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</si>
  <si>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</si>
  <si>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</si>
  <si>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</si>
  <si>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</si>
  <si>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</si>
  <si>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</si>
  <si>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</si>
  <si>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</si>
  <si>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</si>
  <si>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</si>
  <si>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</si>
  <si>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</si>
  <si>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</si>
  <si>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</si>
  <si>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</si>
  <si>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</si>
  <si>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</si>
  <si>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</si>
  <si>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</si>
  <si>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</si>
  <si>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</si>
  <si>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</si>
  <si>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</si>
  <si>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</si>
  <si>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</si>
  <si>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</si>
  <si>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</si>
  <si>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</si>
  <si>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</si>
  <si>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</si>
  <si>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</si>
  <si>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</si>
  <si>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</si>
  <si>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</si>
  <si>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</si>
  <si>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</si>
  <si>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</si>
  <si>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</si>
  <si>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</si>
  <si>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</si>
  <si>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</si>
  <si>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</si>
  <si>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</si>
  <si>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</si>
  <si>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</si>
  <si>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</si>
  <si>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</si>
  <si>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</si>
  <si>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</si>
  <si>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</si>
  <si>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</si>
  <si>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</si>
  <si>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</si>
  <si>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</si>
  <si>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</si>
  <si>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</si>
  <si>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</si>
  <si>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</si>
  <si>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</si>
  <si>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</si>
  <si>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</si>
  <si>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</si>
  <si>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</si>
  <si>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</si>
  <si>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</si>
  <si>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</si>
  <si>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</si>
  <si>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</si>
  <si>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</si>
  <si>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</si>
  <si>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</si>
  <si>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</si>
  <si>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</si>
  <si>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</si>
  <si>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</si>
  <si>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</si>
  <si>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</si>
  <si>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</si>
  <si>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</si>
  <si>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</si>
  <si>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</si>
  <si>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</si>
  <si>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</si>
  <si>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</si>
  <si>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</si>
  <si>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</si>
  <si>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</si>
  <si>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</si>
  <si>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</si>
  <si>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</si>
  <si>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</si>
  <si>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</si>
  <si>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</si>
  <si>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</si>
  <si>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</si>
  <si>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</si>
  <si>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</si>
  <si>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</si>
  <si>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</si>
  <si>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</si>
  <si>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</si>
  <si>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</si>
  <si>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</si>
  <si>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</si>
  <si>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</si>
  <si>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</si>
  <si>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</si>
  <si>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</si>
  <si>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</si>
  <si>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</si>
  <si>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</si>
  <si>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</si>
  <si>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</si>
  <si>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</si>
  <si>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</si>
  <si>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</si>
  <si>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</si>
  <si>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</si>
  <si>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</si>
  <si>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</si>
  <si>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</si>
  <si>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</si>
  <si>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</si>
  <si>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</si>
  <si>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</si>
  <si>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</si>
  <si>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</si>
  <si>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</si>
  <si>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</si>
  <si>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</si>
  <si>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</si>
  <si>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</si>
  <si>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</si>
  <si>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</si>
  <si>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</si>
  <si>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</si>
  <si>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</si>
  <si>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</si>
  <si>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</si>
  <si>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</si>
  <si>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</si>
  <si>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</si>
  <si>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</si>
  <si>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</si>
  <si>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</si>
  <si>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</si>
  <si>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</si>
  <si>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</si>
  <si>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</si>
  <si>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</si>
  <si>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</si>
  <si>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</si>
  <si>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</si>
  <si>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</si>
  <si>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</si>
  <si>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</si>
  <si>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</si>
  <si>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</si>
  <si>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</si>
  <si>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</si>
  <si>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</si>
  <si>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</si>
  <si>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</si>
  <si>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</si>
  <si>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</si>
  <si>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</si>
  <si>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</si>
  <si>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</si>
  <si>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</si>
  <si>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</si>
  <si>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</si>
  <si>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</si>
  <si>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</si>
  <si>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</si>
  <si>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</si>
  <si>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</si>
  <si>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</si>
  <si>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</si>
  <si>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</si>
  <si>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</si>
  <si>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</si>
  <si>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</si>
  <si>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</si>
  <si>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</si>
  <si>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</si>
  <si>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</si>
  <si>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</si>
  <si>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</si>
  <si>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</si>
  <si>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</si>
  <si>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</si>
  <si>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</si>
  <si>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</si>
  <si>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</si>
  <si>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</si>
  <si>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</si>
  <si>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</si>
  <si>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</si>
  <si>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</si>
  <si>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</si>
  <si>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</si>
  <si>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</si>
  <si>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</si>
  <si>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</si>
  <si>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</si>
  <si>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</si>
  <si>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</si>
  <si>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</si>
  <si>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</si>
  <si>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</si>
  <si>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</si>
  <si>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</si>
  <si>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</si>
  <si>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</si>
  <si>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</si>
  <si>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</si>
  <si>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</si>
  <si>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</si>
  <si>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</si>
  <si>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</si>
  <si>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</si>
  <si>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</si>
  <si>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</si>
  <si>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</si>
  <si>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</si>
  <si>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</si>
  <si>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</si>
  <si>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</si>
  <si>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</si>
  <si>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</si>
  <si>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</si>
  <si>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</si>
  <si>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</si>
  <si>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</si>
  <si>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</si>
  <si>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</si>
  <si>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</si>
  <si>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</si>
  <si>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</si>
  <si>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</si>
  <si>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</si>
  <si>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</si>
  <si>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</si>
  <si>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</si>
  <si>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</si>
  <si>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</si>
  <si>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</si>
  <si>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</si>
  <si>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</si>
  <si>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</si>
  <si>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</si>
  <si>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</si>
  <si>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</si>
  <si>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</si>
  <si>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</si>
  <si>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</si>
  <si>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</si>
  <si>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</si>
  <si>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</si>
  <si>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</si>
  <si>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</si>
  <si>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</si>
  <si>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</si>
  <si>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</si>
  <si>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</si>
  <si>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</si>
  <si>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</si>
  <si>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</si>
  <si>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</si>
  <si>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</si>
  <si>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</si>
  <si>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</si>
  <si>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</si>
  <si>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</si>
  <si>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</si>
  <si>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</si>
  <si>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</si>
  <si>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</si>
  <si>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</si>
  <si>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</si>
  <si>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</si>
  <si>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</si>
  <si>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</si>
  <si>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</si>
  <si>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</si>
  <si>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</si>
  <si>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</si>
  <si>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</si>
  <si>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</si>
  <si>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</si>
  <si>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</si>
  <si>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</si>
  <si>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</si>
  <si>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</si>
  <si>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</si>
  <si>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</si>
  <si>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</si>
  <si>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</si>
  <si>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</si>
  <si>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</si>
  <si>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</si>
  <si>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</si>
  <si>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</si>
  <si>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</si>
  <si>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</si>
  <si>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</si>
  <si>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</si>
  <si>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</si>
  <si>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</si>
  <si>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</si>
  <si>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</si>
  <si>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</si>
  <si>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</si>
  <si>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</si>
  <si>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</si>
  <si>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</si>
  <si>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</si>
  <si>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</si>
  <si>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</si>
  <si>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</si>
  <si>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</si>
  <si>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</si>
  <si>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</si>
  <si>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</si>
  <si>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</si>
  <si>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</si>
  <si>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</si>
  <si>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</si>
  <si>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</si>
  <si>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</si>
  <si>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</si>
  <si>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</si>
  <si>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</si>
  <si>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</si>
  <si>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</si>
  <si>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</si>
  <si>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</si>
  <si>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</si>
  <si>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</si>
  <si>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</si>
  <si>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</si>
  <si>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</si>
  <si>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</si>
  <si>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</si>
  <si>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</si>
  <si>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</si>
  <si>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</si>
  <si>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</si>
  <si>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</si>
  <si>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</si>
  <si>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</si>
  <si>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</si>
  <si>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</si>
  <si>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</si>
  <si>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</si>
  <si>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</si>
  <si>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</si>
  <si>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</si>
  <si>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</si>
  <si>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</si>
  <si>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</si>
  <si>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</si>
  <si>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</si>
  <si>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</si>
  <si>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</si>
  <si>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</si>
  <si>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</si>
  <si>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</si>
  <si>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</si>
  <si>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</si>
  <si>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</si>
  <si>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</si>
  <si>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</si>
  <si>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</si>
  <si>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</si>
  <si>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</si>
  <si>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</si>
  <si>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</si>
  <si>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</si>
  <si>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</si>
  <si>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</si>
  <si>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</si>
  <si>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</si>
  <si>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</si>
  <si>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</si>
  <si>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</si>
  <si>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</si>
  <si>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</si>
  <si>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</si>
  <si>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</si>
  <si>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</si>
  <si>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</si>
  <si>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</si>
  <si>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</si>
  <si>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</si>
  <si>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</si>
  <si>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</si>
  <si>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</si>
  <si>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</si>
  <si>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</si>
  <si>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</si>
  <si>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</si>
  <si>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</si>
  <si>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</si>
  <si>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</si>
  <si>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</si>
  <si>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</si>
  <si>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</si>
  <si>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</si>
  <si>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</si>
  <si>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</si>
  <si>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</si>
  <si>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</si>
  <si>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</si>
  <si>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</si>
  <si>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</si>
  <si>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</si>
  <si>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</si>
  <si>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</si>
  <si>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</si>
  <si>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</si>
  <si>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</si>
  <si>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</si>
  <si>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</si>
  <si>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</si>
  <si>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</si>
  <si>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</si>
  <si>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</si>
  <si>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</si>
  <si>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</si>
  <si>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</si>
  <si>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</si>
  <si>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</si>
  <si>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</si>
  <si>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</si>
  <si>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</si>
  <si>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</si>
  <si>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</si>
  <si>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</si>
  <si>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</si>
  <si>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</si>
  <si>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</si>
  <si>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</si>
  <si>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</si>
  <si>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</si>
  <si>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</si>
  <si>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</si>
  <si>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</si>
  <si>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</si>
  <si>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</si>
  <si>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</si>
  <si>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</si>
  <si>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</si>
  <si>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</si>
  <si>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</si>
  <si>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</si>
  <si>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</si>
  <si>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</si>
  <si>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</si>
  <si>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</si>
  <si>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</si>
  <si>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</si>
  <si>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</si>
  <si>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</si>
  <si>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</si>
  <si>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</si>
  <si>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</si>
  <si>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</si>
  <si>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</si>
  <si>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</si>
  <si>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</si>
  <si>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</si>
  <si>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</si>
  <si>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</si>
  <si>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</si>
  <si>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</si>
  <si>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</si>
  <si>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</si>
  <si>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</si>
  <si>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</si>
  <si>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</si>
  <si>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</si>
  <si>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</si>
  <si>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</si>
  <si>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</si>
  <si>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</si>
  <si>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</si>
  <si>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</si>
  <si>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</si>
  <si>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</si>
  <si>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</si>
  <si>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</si>
  <si>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</si>
  <si>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</si>
  <si>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</si>
  <si>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</si>
  <si>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</si>
  <si>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</si>
  <si>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</si>
  <si>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</si>
  <si>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</si>
  <si>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</si>
  <si>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</si>
  <si>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</si>
  <si>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</si>
  <si>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</si>
  <si>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</si>
  <si>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</si>
  <si>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</si>
  <si>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</si>
  <si>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</si>
  <si>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</si>
  <si>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</si>
  <si>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</si>
  <si>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</si>
  <si>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</si>
  <si>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</si>
  <si>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</si>
  <si>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</si>
  <si>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</si>
  <si>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</si>
  <si>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</si>
  <si>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</si>
  <si>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</si>
  <si>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</si>
  <si>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</si>
  <si>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</si>
  <si>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</si>
  <si>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</si>
  <si>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</si>
  <si>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</si>
  <si>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</si>
  <si>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</si>
  <si>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</si>
  <si>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</si>
  <si>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</si>
  <si>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</si>
  <si>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</si>
  <si>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</si>
  <si>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</si>
  <si>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</si>
  <si>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</si>
  <si>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</si>
  <si>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</si>
  <si>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</si>
  <si>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</si>
  <si>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</si>
  <si>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</si>
  <si>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</si>
  <si>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</si>
  <si>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</si>
  <si>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</si>
  <si>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</si>
  <si>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</si>
  <si>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</si>
  <si>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</si>
  <si>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</si>
  <si>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</si>
  <si>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</si>
  <si>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</si>
  <si>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</si>
  <si>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</si>
  <si>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</si>
  <si>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</si>
  <si>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</si>
  <si>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</si>
  <si>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</si>
  <si>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</si>
  <si>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</si>
  <si>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</si>
  <si>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</si>
  <si>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</si>
  <si>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</si>
  <si>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</si>
  <si>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</si>
  <si>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</si>
  <si>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</si>
  <si>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</si>
  <si>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</si>
  <si>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</si>
  <si>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</si>
  <si>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</si>
  <si>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</si>
  <si>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</si>
  <si>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</si>
  <si>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</si>
  <si>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</si>
  <si>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</si>
  <si>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</si>
  <si>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</si>
  <si>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</si>
  <si>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</si>
  <si>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</si>
  <si>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</si>
  <si>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</si>
  <si>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</si>
  <si>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</si>
  <si>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</si>
  <si>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</si>
  <si>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</si>
  <si>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</si>
  <si>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</si>
  <si>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</si>
  <si>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</si>
  <si>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</si>
  <si>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</si>
  <si>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</si>
  <si>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</si>
  <si>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</si>
  <si>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</si>
  <si>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</si>
  <si>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</si>
  <si>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</si>
  <si>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</si>
  <si>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</si>
  <si>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</si>
  <si>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</si>
  <si>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</si>
  <si>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</si>
  <si>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</si>
  <si>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</si>
  <si>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</si>
  <si>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</si>
  <si>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</si>
  <si>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</si>
  <si>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</si>
  <si>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</si>
  <si>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</si>
  <si>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</si>
  <si>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</si>
  <si>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</si>
  <si>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</si>
  <si>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</si>
  <si>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</si>
  <si>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</si>
  <si>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</si>
  <si>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</si>
  <si>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</si>
  <si>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</si>
  <si>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</si>
  <si>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</si>
  <si>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</si>
  <si>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</si>
  <si>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</si>
  <si>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</si>
  <si>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</si>
  <si>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</si>
  <si>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</si>
  <si>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</si>
  <si>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</si>
  <si>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</si>
  <si>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</si>
  <si>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</si>
  <si>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</si>
  <si>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</si>
  <si>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</si>
  <si>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</si>
  <si>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</si>
  <si>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</si>
  <si>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</si>
  <si>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</si>
  <si>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</si>
  <si>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</si>
  <si>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</si>
  <si>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</si>
  <si>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</si>
  <si>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</si>
  <si>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</si>
  <si>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</si>
  <si>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</si>
  <si>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</si>
  <si>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</si>
  <si>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</si>
  <si>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</si>
  <si>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</si>
  <si>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</si>
  <si>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</si>
  <si>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</si>
  <si>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</si>
  <si>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</si>
  <si>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</si>
  <si>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</si>
  <si>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</si>
  <si>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</si>
  <si>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</si>
  <si>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</si>
  <si>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</si>
  <si>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</si>
  <si>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</si>
  <si>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</si>
  <si>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</si>
  <si>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</si>
  <si>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</si>
  <si>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</si>
  <si>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</si>
  <si>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</si>
  <si>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</si>
  <si>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</si>
  <si>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</si>
  <si>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</si>
  <si>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</si>
  <si>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</si>
  <si>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</si>
  <si>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</si>
  <si>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</si>
  <si>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</si>
  <si>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</si>
  <si>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</si>
  <si>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</si>
  <si>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</si>
  <si>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</si>
  <si>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</si>
  <si>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</si>
  <si>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</si>
  <si>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</si>
  <si>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</si>
  <si>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</si>
  <si>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</si>
  <si>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</si>
  <si>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</si>
  <si>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</si>
  <si>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</si>
  <si>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</si>
  <si>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</si>
  <si>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</si>
  <si>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</si>
  <si>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</si>
  <si>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</si>
  <si>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</si>
  <si>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</si>
  <si>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</si>
  <si>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</si>
  <si>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</si>
  <si>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</si>
  <si>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</si>
  <si>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</si>
  <si>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</si>
  <si>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</si>
  <si>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</si>
  <si>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</si>
  <si>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</si>
  <si>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</si>
  <si>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</si>
  <si>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</si>
  <si>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</si>
  <si>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</si>
  <si>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</si>
  <si>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</si>
  <si>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</si>
  <si>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</si>
  <si>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</si>
  <si>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</si>
  <si>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</si>
  <si>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</si>
  <si>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</si>
  <si>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</si>
  <si>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</si>
  <si>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</si>
  <si>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</si>
  <si>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</si>
  <si>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</si>
  <si>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</si>
  <si>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</si>
  <si>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</si>
  <si>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</si>
  <si>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</si>
  <si>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</si>
  <si>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</si>
  <si>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</si>
  <si>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</si>
  <si>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</si>
  <si>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</si>
  <si>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</si>
  <si>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</si>
  <si>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</si>
  <si>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</si>
  <si>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</si>
  <si>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</si>
  <si>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</si>
  <si>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</si>
  <si>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</si>
  <si>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</si>
  <si>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</si>
  <si>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</si>
  <si>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</si>
  <si>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</si>
  <si>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</si>
  <si>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</si>
  <si>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</si>
  <si>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</si>
  <si>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</si>
  <si>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</si>
  <si>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</si>
  <si>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</si>
  <si>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</si>
  <si>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</si>
  <si>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</si>
  <si>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</si>
  <si>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</si>
  <si>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</si>
  <si>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</si>
  <si>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</si>
  <si>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</si>
  <si>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</si>
  <si>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</si>
  <si>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</si>
  <si>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</si>
  <si>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</si>
  <si>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</si>
  <si>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</si>
  <si>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</si>
  <si>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</si>
  <si>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</si>
  <si>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</si>
  <si>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</si>
  <si>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</si>
  <si>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</si>
  <si>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</si>
  <si>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</si>
  <si>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</si>
  <si>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</si>
  <si>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</si>
  <si>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</si>
  <si>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</si>
  <si>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</si>
  <si>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</si>
  <si>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</si>
  <si>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</si>
  <si>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</si>
  <si>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</si>
  <si>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</si>
  <si>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</si>
  <si>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</si>
  <si>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</si>
  <si>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</si>
  <si>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</si>
  <si>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</si>
  <si>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</si>
  <si>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</si>
  <si>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</si>
  <si>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</si>
  <si>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</si>
  <si>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</si>
  <si>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</si>
  <si>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</si>
  <si>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</si>
  <si>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</si>
  <si>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</si>
  <si>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</si>
  <si>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</si>
  <si>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</si>
  <si>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</si>
  <si>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</si>
  <si>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</si>
  <si>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</si>
  <si>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</si>
  <si>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</si>
  <si>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</si>
  <si>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</si>
  <si>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</si>
  <si>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</si>
  <si>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</si>
  <si>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</si>
  <si>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</si>
  <si>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</si>
  <si>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</si>
  <si>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</si>
  <si>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</si>
  <si>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</si>
  <si>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</si>
  <si>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</si>
  <si>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</si>
  <si>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</si>
  <si>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</si>
  <si>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</si>
  <si>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</si>
  <si>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</si>
  <si>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</si>
  <si>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</si>
  <si>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</si>
  <si>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</si>
  <si>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</si>
  <si>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</si>
  <si>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</si>
  <si>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</si>
  <si>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</si>
  <si>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</si>
  <si>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</si>
  <si>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</si>
  <si>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</si>
  <si>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</si>
  <si>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</si>
  <si>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</si>
  <si>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</si>
  <si>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</si>
  <si>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</si>
  <si>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</si>
  <si>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</si>
  <si>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</si>
  <si>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</si>
  <si>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</si>
  <si>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</si>
  <si>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</si>
  <si>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</si>
  <si>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</si>
  <si>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</si>
  <si>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</si>
  <si>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</si>
  <si>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</si>
  <si>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</si>
  <si>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</si>
  <si>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</si>
  <si>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</si>
  <si>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</si>
  <si>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</si>
  <si>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</si>
  <si>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</si>
  <si>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</si>
  <si>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</si>
  <si>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</si>
  <si>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</si>
  <si>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</si>
  <si>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</si>
  <si>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</si>
  <si>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</si>
  <si>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</si>
  <si>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</si>
  <si>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</si>
  <si>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</si>
  <si>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</si>
  <si>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</si>
  <si>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</si>
  <si>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</si>
  <si>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</si>
  <si>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</si>
  <si>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</si>
  <si>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</si>
  <si>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</si>
  <si>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</si>
  <si>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</si>
  <si>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</si>
  <si>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</si>
  <si>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</si>
  <si>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</si>
  <si>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</si>
  <si>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</si>
  <si>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</si>
  <si>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</si>
  <si>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</si>
  <si>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</si>
  <si>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</si>
  <si>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</si>
  <si>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</si>
  <si>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</si>
  <si>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</si>
  <si>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</si>
  <si>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</si>
  <si>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</si>
  <si>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</si>
  <si>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</si>
  <si>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</si>
  <si>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</si>
  <si>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</si>
  <si>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</si>
  <si>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</si>
  <si>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</si>
  <si>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</si>
  <si>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</si>
  <si>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</si>
  <si>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</si>
  <si>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</si>
  <si>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</si>
  <si>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</si>
  <si>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</si>
  <si>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</si>
  <si>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</si>
  <si>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</si>
  <si>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</si>
  <si>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</si>
  <si>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</si>
  <si>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</si>
  <si>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</si>
  <si>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</si>
  <si>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</si>
  <si>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</si>
  <si>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</si>
  <si>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</si>
  <si>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</si>
  <si>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</si>
  <si>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</si>
  <si>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</si>
  <si>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</si>
  <si>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</si>
  <si>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</si>
  <si>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</si>
  <si>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</si>
  <si>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</si>
  <si>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</si>
  <si>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</si>
  <si>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</si>
  <si>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</si>
  <si>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</si>
  <si>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</si>
  <si>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</si>
  <si>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</si>
  <si>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</si>
  <si>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</si>
  <si>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</si>
  <si>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</si>
  <si>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</si>
  <si>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</si>
  <si>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</si>
  <si>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</si>
  <si>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</si>
  <si>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</si>
  <si>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</si>
  <si>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</si>
  <si>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</si>
  <si>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</si>
  <si>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</si>
  <si>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</si>
  <si>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</si>
  <si>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</si>
  <si>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</si>
  <si>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</si>
  <si>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</si>
  <si>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</si>
  <si>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</si>
  <si>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</si>
  <si>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</si>
  <si>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</si>
  <si>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</si>
  <si>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</si>
  <si>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</si>
  <si>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</si>
  <si>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</si>
  <si>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</si>
  <si>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</si>
  <si>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</si>
  <si>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</si>
  <si>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</si>
  <si>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</si>
  <si>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</si>
  <si>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</si>
  <si>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</si>
  <si>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</si>
  <si>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</si>
  <si>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</si>
  <si>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</si>
  <si>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</si>
  <si>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</si>
  <si>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</si>
  <si>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</si>
  <si>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</si>
  <si>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</si>
  <si>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</si>
  <si>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</si>
  <si>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</si>
  <si>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</si>
  <si>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</si>
  <si>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</si>
  <si>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</si>
  <si>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</si>
  <si>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</si>
  <si>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</si>
  <si>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</si>
  <si>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</si>
  <si>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</si>
  <si>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</si>
  <si>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</si>
  <si>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</si>
  <si>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</si>
  <si>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</si>
  <si>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</si>
  <si>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</si>
  <si>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</si>
  <si>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</si>
  <si>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</si>
  <si>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</si>
  <si>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</si>
  <si>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</si>
  <si>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</si>
  <si>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</si>
  <si>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</si>
  <si>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</si>
  <si>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</si>
  <si>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</si>
  <si>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</si>
  <si>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</si>
  <si>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</si>
  <si>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</si>
  <si>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</si>
  <si>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</si>
  <si>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</si>
  <si>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</si>
  <si>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</si>
  <si>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</si>
  <si>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</si>
  <si>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</si>
  <si>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</si>
  <si>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</si>
  <si>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</si>
  <si>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</si>
  <si>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</si>
  <si>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</si>
  <si>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</si>
  <si>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</si>
  <si>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</si>
  <si>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</si>
  <si>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</si>
  <si>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</si>
  <si>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</si>
  <si>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</si>
  <si>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</si>
  <si>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</si>
  <si>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</si>
  <si>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</si>
  <si>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</si>
  <si>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</si>
  <si>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</si>
  <si>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</si>
  <si>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</si>
  <si>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</si>
  <si>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</si>
  <si>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</si>
  <si>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</si>
  <si>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</si>
  <si>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</si>
  <si>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</si>
  <si>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</si>
  <si>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</si>
  <si>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</si>
  <si>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</si>
  <si>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</si>
  <si>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</si>
  <si>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</si>
  <si>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</si>
  <si>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</si>
  <si>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</si>
  <si>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</si>
  <si>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</si>
  <si>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</si>
  <si>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</si>
  <si>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</si>
  <si>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</si>
  <si>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</si>
  <si>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</si>
  <si>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</si>
  <si>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</si>
  <si>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</si>
  <si>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</si>
  <si>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</si>
  <si>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</si>
  <si>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</si>
  <si>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</si>
  <si>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</si>
  <si>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</si>
  <si>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</si>
  <si>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</si>
  <si>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</si>
  <si>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</si>
  <si>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</si>
  <si>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</si>
  <si>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</si>
  <si>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</si>
  <si>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</si>
  <si>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</si>
  <si>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</si>
  <si>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</si>
  <si>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</si>
  <si>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</si>
  <si>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</si>
  <si>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</si>
  <si>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</si>
  <si>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</si>
  <si>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</si>
  <si>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</si>
  <si>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</si>
  <si>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</si>
  <si>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</si>
  <si>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</si>
  <si>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</si>
  <si>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</si>
  <si>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</si>
  <si>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</si>
  <si>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</si>
  <si>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</si>
  <si>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</si>
  <si>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</si>
  <si>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</si>
  <si>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</si>
  <si>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</si>
  <si>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</si>
  <si>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</si>
  <si>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</si>
  <si>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</si>
  <si>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</si>
  <si>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</si>
  <si>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</si>
  <si>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</si>
  <si>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</si>
  <si>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</si>
  <si>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</si>
  <si>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</si>
  <si>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</si>
  <si>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</si>
  <si>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</si>
  <si>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</si>
  <si>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</si>
  <si>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</si>
  <si>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</si>
  <si>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</si>
  <si>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</si>
  <si>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</si>
  <si>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</si>
  <si>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</si>
  <si>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</si>
  <si>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</si>
  <si>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</si>
  <si>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</si>
  <si>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</si>
  <si>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</si>
  <si>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</si>
  <si>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</si>
  <si>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</si>
  <si>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</si>
  <si>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</si>
  <si>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</si>
  <si>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</si>
  <si>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</si>
  <si>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</si>
  <si>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</si>
  <si>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</si>
  <si>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</si>
  <si>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</si>
  <si>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</si>
  <si>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</si>
  <si>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</si>
  <si>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</si>
  <si>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</si>
  <si>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</si>
  <si>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</si>
  <si>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</si>
  <si>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</si>
  <si>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</si>
  <si>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</si>
  <si>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</si>
  <si>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</si>
  <si>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</si>
  <si>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</si>
  <si>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</si>
  <si>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</si>
  <si>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</si>
  <si>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</si>
  <si>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</si>
  <si>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</si>
  <si>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</si>
  <si>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</si>
  <si>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</si>
  <si>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</si>
  <si>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</si>
  <si>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</si>
  <si>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</si>
  <si>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</si>
  <si>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</si>
  <si>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</si>
  <si>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</si>
  <si>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</si>
  <si>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</si>
  <si>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</si>
  <si>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</si>
  <si>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</si>
  <si>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</si>
  <si>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</si>
  <si>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</si>
  <si>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</si>
  <si>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</si>
  <si>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</si>
  <si>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</si>
  <si>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</si>
  <si>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</si>
  <si>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</si>
  <si>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</si>
  <si>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</si>
  <si>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</si>
  <si>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</si>
  <si>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</si>
  <si>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</si>
  <si>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</si>
  <si>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</si>
  <si>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</si>
  <si>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</si>
  <si>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</si>
  <si>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</si>
  <si>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</si>
  <si>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</si>
  <si>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</si>
  <si>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</si>
  <si>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</si>
  <si>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</si>
  <si>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</si>
  <si>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</si>
  <si>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</si>
  <si>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</si>
  <si>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</si>
  <si>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</si>
  <si>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</si>
  <si>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</si>
  <si>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</si>
  <si>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</si>
  <si>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</si>
  <si>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</si>
  <si>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</si>
  <si>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</si>
  <si>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</si>
  <si>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</si>
  <si>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</si>
  <si>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</si>
  <si>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</si>
  <si>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</si>
  <si>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</si>
  <si>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</si>
  <si>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</si>
  <si>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</si>
  <si>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</si>
  <si>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</si>
  <si>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</si>
  <si>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</si>
  <si>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</si>
  <si>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</si>
  <si>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</si>
  <si>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</si>
  <si>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</si>
  <si>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</si>
  <si>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</si>
  <si>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</si>
  <si>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</si>
  <si>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</si>
  <si>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</si>
  <si>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</si>
  <si>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</si>
  <si>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</si>
  <si>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</si>
  <si>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</si>
  <si>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</si>
  <si>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</si>
  <si>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</si>
  <si>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</si>
  <si>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</si>
  <si>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</si>
  <si>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</si>
  <si>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</si>
  <si>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</si>
  <si>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</si>
  <si>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</si>
  <si>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</si>
  <si>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</si>
  <si>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</si>
  <si>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</si>
  <si>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</si>
  <si>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</si>
  <si>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</si>
  <si>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</si>
  <si>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</si>
  <si>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</si>
  <si>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</si>
  <si>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</si>
  <si>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</si>
  <si>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</si>
  <si>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</si>
  <si>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</si>
  <si>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</si>
  <si>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</si>
  <si>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</si>
  <si>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</si>
  <si>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</si>
  <si>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</si>
  <si>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</si>
  <si>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</si>
  <si>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</si>
  <si>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</si>
  <si>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</si>
  <si>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</si>
  <si>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</si>
  <si>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</si>
  <si>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</si>
  <si>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</si>
  <si>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</si>
  <si>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</si>
  <si>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</si>
  <si>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</si>
  <si>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</si>
  <si>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</si>
  <si>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</si>
  <si>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</si>
  <si>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</si>
  <si>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</si>
  <si>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</si>
  <si>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</si>
  <si>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</si>
  <si>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</si>
  <si>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</si>
  <si>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</si>
  <si>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</si>
  <si>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</si>
  <si>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</si>
  <si>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</si>
  <si>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</si>
  <si>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</si>
  <si>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</si>
  <si>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</si>
  <si>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</si>
  <si>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</si>
  <si>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</si>
  <si>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</si>
  <si>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</si>
  <si>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</si>
  <si>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</si>
  <si>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</si>
  <si>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</si>
  <si>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</si>
  <si>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</si>
  <si>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</si>
  <si>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</si>
  <si>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</si>
  <si>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</si>
  <si>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</si>
  <si>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</si>
  <si>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</si>
  <si>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</si>
  <si>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</si>
  <si>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</si>
  <si>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</si>
  <si>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</si>
  <si>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</si>
  <si>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</si>
  <si>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</si>
  <si>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</si>
  <si>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</si>
  <si>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</si>
  <si>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</si>
  <si>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</si>
  <si>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</si>
  <si>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</si>
  <si>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</si>
  <si>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</si>
  <si>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</si>
  <si>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</si>
  <si>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</si>
  <si>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</si>
  <si>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</si>
  <si>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</si>
  <si>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</si>
  <si>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</si>
  <si>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</si>
  <si>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</si>
  <si>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</si>
  <si>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</si>
  <si>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</si>
  <si>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</si>
  <si>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</si>
  <si>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</si>
  <si>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</si>
  <si>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</si>
  <si>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</si>
  <si>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</si>
  <si>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</si>
  <si>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</si>
  <si>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</si>
  <si>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</si>
  <si>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</si>
  <si>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</si>
  <si>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</si>
  <si>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</si>
  <si>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</si>
  <si>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</si>
  <si>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</si>
  <si>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</si>
  <si>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</si>
  <si>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</si>
  <si>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</si>
  <si>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</si>
  <si>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</si>
  <si>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</si>
  <si>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</si>
  <si>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</si>
  <si>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</si>
  <si>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</si>
  <si>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</si>
  <si>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</si>
  <si>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</si>
  <si>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</si>
  <si>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</si>
  <si>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</si>
  <si>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</si>
  <si>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</si>
  <si>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</si>
  <si>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</si>
  <si>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</si>
  <si>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</si>
  <si>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</si>
  <si>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</si>
  <si>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</si>
  <si>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</si>
  <si>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</si>
  <si>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</si>
  <si>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</si>
  <si>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</si>
  <si>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</si>
  <si>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</si>
  <si>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</si>
  <si>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</si>
  <si>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</si>
  <si>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</si>
  <si>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</si>
  <si>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</si>
  <si>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</si>
  <si>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</si>
  <si>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</si>
  <si>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</si>
  <si>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</si>
  <si>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</si>
  <si>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</si>
  <si>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</si>
  <si>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</si>
  <si>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</si>
  <si>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</si>
  <si>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</si>
  <si>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</si>
  <si>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</si>
  <si>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</si>
  <si>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</si>
  <si>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</si>
  <si>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</si>
  <si>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</si>
  <si>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</si>
  <si>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</si>
  <si>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</si>
  <si>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</si>
  <si>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</si>
  <si>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</si>
  <si>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</si>
  <si>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</si>
  <si>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</si>
  <si>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</si>
  <si>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</si>
  <si>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</si>
  <si>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</si>
  <si>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</si>
  <si>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</si>
  <si>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</si>
  <si>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</si>
  <si>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</si>
  <si>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</si>
  <si>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</si>
  <si>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</si>
  <si>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</si>
  <si>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</si>
  <si>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</si>
  <si>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</si>
  <si>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</si>
  <si>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</si>
  <si>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</si>
  <si>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</si>
  <si>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</si>
  <si>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</si>
  <si>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</si>
  <si>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</si>
  <si>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</si>
  <si>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</si>
  <si>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</si>
  <si>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</si>
  <si>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</si>
  <si>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</si>
  <si>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</si>
  <si>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</si>
  <si>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</si>
  <si>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</si>
  <si>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</si>
  <si>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</si>
  <si>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</si>
  <si>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</si>
  <si>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</si>
  <si>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</si>
  <si>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</si>
  <si>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</si>
  <si>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</si>
  <si>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</si>
  <si>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</si>
  <si>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</si>
  <si>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</si>
  <si>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</si>
  <si>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</si>
  <si>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</si>
  <si>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</si>
  <si>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</si>
  <si>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</si>
  <si>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</si>
  <si>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</si>
  <si>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</si>
  <si>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</si>
  <si>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</si>
  <si>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</si>
  <si>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</si>
  <si>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</si>
  <si>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</si>
  <si>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</si>
  <si>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</si>
  <si>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</si>
  <si>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</si>
  <si>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</si>
  <si>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</si>
  <si>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</si>
  <si>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</si>
  <si>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</si>
  <si>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</si>
  <si>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</si>
  <si>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</si>
  <si>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</si>
  <si>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</si>
  <si>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</si>
  <si>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</si>
  <si>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</si>
  <si>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</si>
  <si>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</si>
  <si>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</si>
  <si>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</si>
  <si>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</si>
  <si>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</si>
  <si>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</si>
  <si>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</si>
  <si>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</si>
  <si>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</si>
  <si>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</si>
  <si>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</si>
  <si>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</si>
  <si>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</si>
  <si>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</si>
  <si>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</si>
  <si>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</si>
  <si>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</si>
  <si>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</si>
  <si>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</si>
  <si>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</si>
  <si>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</si>
  <si>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</si>
  <si>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</si>
  <si>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</si>
  <si>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</si>
  <si>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</si>
  <si>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</si>
  <si>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</si>
  <si>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</si>
  <si>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</si>
  <si>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</si>
  <si>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</si>
  <si>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</si>
  <si>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</si>
  <si>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</si>
  <si>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</si>
  <si>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</si>
  <si>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</si>
  <si>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</si>
  <si>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</si>
  <si>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</si>
  <si>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</si>
  <si>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</si>
  <si>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</si>
  <si>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</si>
  <si>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</si>
  <si>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</si>
  <si>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</si>
  <si>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</si>
  <si>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</si>
  <si>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</si>
  <si>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</si>
  <si>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</si>
  <si>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</si>
  <si>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</si>
  <si>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</si>
  <si>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</si>
  <si>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</si>
  <si>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</si>
  <si>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</si>
  <si>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</si>
  <si>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</si>
  <si>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</si>
  <si>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</si>
  <si>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</si>
  <si>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</si>
  <si>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</si>
  <si>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</si>
  <si>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</si>
  <si>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</si>
  <si>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</si>
  <si>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</si>
  <si>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</si>
  <si>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</si>
  <si>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</si>
  <si>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</si>
  <si>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</si>
  <si>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</si>
  <si>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</si>
  <si>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</si>
  <si>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</si>
  <si>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</si>
  <si>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</si>
  <si>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</si>
  <si>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</si>
  <si>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</si>
  <si>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</si>
  <si>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</si>
  <si>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</si>
  <si>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</si>
  <si>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</si>
  <si>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</si>
  <si>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</si>
  <si>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</si>
  <si>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</si>
  <si>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</si>
  <si>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</si>
  <si>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</si>
  <si>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</si>
  <si>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</si>
  <si>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</si>
  <si>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</si>
  <si>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</si>
  <si>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</si>
  <si>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</si>
  <si>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</si>
  <si>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</si>
  <si>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</si>
  <si>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</si>
  <si>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</si>
  <si>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</si>
  <si>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</si>
  <si>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</si>
  <si>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</si>
  <si>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</si>
  <si>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</si>
  <si>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</si>
  <si>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</si>
  <si>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</si>
  <si>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</si>
  <si>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</si>
  <si>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</si>
  <si>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</si>
  <si>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</si>
  <si>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</si>
  <si>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</si>
  <si>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</si>
  <si>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</si>
  <si>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</si>
  <si>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</si>
  <si>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</si>
  <si>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</si>
  <si>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</si>
  <si>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</si>
  <si>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</si>
  <si>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</si>
  <si>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</si>
  <si>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</si>
  <si>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</si>
  <si>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</si>
  <si>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</si>
  <si>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</si>
  <si>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</si>
  <si>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</si>
  <si>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</si>
  <si>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</si>
  <si>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</si>
  <si>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</si>
  <si>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</si>
  <si>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</si>
  <si>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</si>
  <si>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</si>
  <si>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</si>
  <si>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</si>
  <si>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</si>
  <si>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</si>
  <si>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</si>
  <si>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</si>
  <si>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</si>
  <si>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</si>
  <si>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</si>
  <si>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</si>
  <si>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</si>
  <si>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</si>
  <si>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</si>
  <si>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</si>
  <si>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</si>
  <si>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</si>
  <si>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</si>
  <si>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</si>
  <si>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</si>
  <si>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</si>
  <si>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</si>
  <si>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</si>
  <si>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</si>
  <si>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</si>
  <si>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</si>
  <si>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</si>
  <si>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</si>
  <si>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</si>
  <si>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</si>
  <si>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</si>
  <si>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</si>
  <si>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</si>
  <si>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</si>
  <si>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</si>
  <si>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</si>
  <si>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</si>
  <si>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</si>
  <si>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</si>
  <si>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</si>
  <si>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</si>
  <si>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</si>
  <si>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</si>
  <si>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</si>
  <si>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</si>
  <si>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</si>
  <si>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</si>
  <si>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</si>
  <si>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</si>
  <si>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</si>
  <si>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</si>
  <si>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</si>
  <si>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</si>
  <si>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</si>
  <si>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</si>
  <si>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</si>
  <si>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</si>
  <si>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</si>
  <si>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</si>
  <si>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</si>
  <si>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</si>
  <si>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</si>
  <si>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</si>
  <si>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</si>
  <si>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</si>
  <si>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</si>
  <si>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</si>
  <si>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</si>
  <si>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</si>
  <si>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</si>
  <si>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</si>
  <si>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</si>
  <si>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</si>
  <si>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</si>
  <si>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</si>
  <si>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</si>
  <si>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</si>
  <si>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</si>
  <si>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</si>
  <si>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</si>
  <si>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</si>
  <si>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</si>
  <si>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</si>
  <si>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</si>
  <si>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</si>
  <si>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</si>
  <si>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</si>
  <si>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</si>
  <si>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</si>
  <si>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</si>
  <si>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</si>
  <si>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</si>
  <si>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</si>
  <si>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</si>
  <si>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</si>
  <si>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</si>
  <si>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</si>
  <si>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</si>
  <si>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</si>
  <si>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</si>
  <si>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</si>
  <si>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</si>
  <si>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</si>
  <si>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</si>
  <si>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</si>
  <si>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</si>
  <si>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</si>
  <si>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</si>
  <si>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</si>
  <si>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</si>
  <si>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</si>
  <si>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</si>
  <si>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</si>
  <si>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</si>
  <si>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</si>
  <si>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</si>
  <si>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</si>
  <si>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</si>
  <si>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</si>
  <si>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</si>
  <si>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</si>
  <si>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</si>
  <si>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</si>
  <si>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</si>
  <si>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</si>
  <si>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</si>
  <si>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</si>
  <si>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</si>
  <si>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</si>
  <si>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</si>
  <si>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</si>
  <si>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</si>
  <si>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</si>
  <si>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</si>
  <si>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</si>
  <si>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</si>
  <si>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</si>
  <si>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</si>
  <si>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</si>
  <si>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</si>
  <si>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</si>
  <si>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</si>
  <si>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</si>
  <si>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</si>
  <si>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</si>
  <si>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</si>
  <si>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</si>
  <si>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</si>
  <si>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</si>
  <si>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</si>
  <si>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</si>
  <si>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</si>
  <si>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</si>
  <si>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</si>
  <si>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</si>
  <si>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</si>
  <si>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</si>
  <si>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</si>
  <si>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</si>
  <si>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</si>
  <si>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</si>
  <si>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</si>
  <si>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</si>
  <si>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</si>
  <si>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</si>
  <si>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</si>
  <si>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</si>
  <si>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</si>
  <si>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</si>
  <si>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</si>
  <si>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</si>
  <si>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</si>
  <si>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</si>
  <si>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</si>
  <si>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</si>
  <si>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</si>
  <si>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</si>
  <si>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</si>
  <si>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</si>
  <si>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</si>
  <si>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</si>
  <si>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</si>
  <si>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</si>
  <si>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</si>
  <si>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</si>
  <si>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</si>
  <si>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</si>
  <si>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</si>
  <si>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</si>
  <si>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</si>
  <si>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</si>
  <si>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</si>
  <si>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</si>
  <si>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</si>
  <si>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</si>
  <si>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</si>
  <si>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</si>
  <si>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</si>
  <si>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</si>
  <si>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</si>
  <si>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</si>
  <si>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</si>
  <si>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</si>
  <si>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</si>
  <si>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</si>
  <si>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</si>
  <si>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</si>
  <si>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</si>
  <si>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</si>
  <si>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</si>
  <si>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</si>
  <si>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</si>
  <si>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</si>
  <si>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</si>
  <si>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</si>
  <si>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</si>
  <si>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</si>
  <si>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</si>
  <si>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</si>
  <si>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</si>
  <si>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</si>
  <si>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</si>
  <si>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</si>
  <si>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</si>
  <si>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</si>
  <si>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</si>
  <si>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</si>
  <si>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</si>
  <si>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</si>
  <si>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</si>
  <si>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</si>
  <si>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</si>
  <si>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</si>
  <si>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</si>
  <si>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</si>
  <si>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</si>
  <si>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</si>
  <si>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</si>
  <si>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</si>
  <si>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</si>
  <si>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</si>
  <si>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</si>
  <si>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</si>
  <si>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</si>
  <si>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</si>
  <si>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</si>
  <si>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</si>
  <si>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</si>
  <si>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</si>
  <si>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</si>
  <si>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</si>
  <si>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</si>
  <si>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</si>
  <si>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</si>
  <si>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</si>
  <si>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</si>
  <si>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</si>
  <si>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</si>
  <si>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</si>
  <si>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</si>
  <si>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</si>
  <si>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</si>
  <si>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</si>
  <si>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</si>
  <si>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</si>
  <si>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</si>
  <si>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</si>
  <si>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</si>
  <si>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</si>
  <si>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</si>
  <si>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</si>
  <si>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</si>
  <si>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</si>
  <si>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</si>
  <si>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</si>
  <si>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</si>
  <si>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</si>
  <si>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</si>
  <si>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</si>
  <si>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</si>
  <si>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</si>
  <si>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</si>
  <si>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</si>
  <si>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</si>
  <si>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</si>
  <si>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</si>
  <si>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</si>
  <si>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</si>
  <si>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</si>
  <si>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</si>
  <si>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</si>
  <si>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</si>
  <si>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</si>
  <si>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</si>
  <si>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</si>
  <si>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</si>
  <si>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</si>
  <si>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</si>
  <si>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</si>
  <si>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</si>
  <si>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</si>
  <si>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</si>
  <si>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</si>
  <si>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</si>
  <si>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</si>
  <si>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</si>
  <si>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</si>
  <si>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</si>
  <si>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</si>
  <si>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</si>
  <si>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</si>
  <si>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</si>
  <si>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</si>
  <si>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</si>
  <si>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</si>
  <si>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</si>
  <si>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</si>
  <si>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</si>
  <si>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</si>
  <si>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</si>
  <si>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</si>
  <si>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</si>
  <si>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</si>
  <si>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</si>
  <si>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</si>
  <si>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</si>
  <si>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</si>
  <si>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</si>
  <si>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</si>
  <si>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</si>
  <si>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</si>
  <si>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</si>
  <si>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</si>
  <si>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</si>
  <si>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</si>
  <si>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</si>
  <si>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</si>
  <si>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</si>
  <si>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</si>
  <si>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</si>
  <si>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</si>
  <si>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</si>
  <si>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</si>
  <si>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</si>
  <si>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</si>
  <si>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</si>
  <si>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</si>
  <si>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</si>
  <si>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</si>
  <si>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</si>
  <si>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</si>
  <si>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</si>
  <si>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</si>
  <si>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</si>
  <si>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</si>
  <si>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</si>
  <si>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</si>
  <si>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</si>
  <si>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</si>
  <si>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</si>
  <si>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</si>
  <si>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</si>
  <si>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</si>
  <si>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</si>
  <si>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</si>
  <si>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</si>
  <si>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</si>
  <si>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</si>
  <si>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</si>
  <si>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</si>
  <si>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</si>
  <si>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</si>
  <si>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</si>
  <si>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</si>
  <si>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</si>
  <si>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</si>
  <si>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</si>
  <si>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</si>
  <si>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</si>
  <si>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</si>
  <si>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</si>
  <si>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</si>
  <si>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</si>
  <si>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</si>
  <si>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</si>
  <si>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</si>
  <si>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</si>
  <si>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</si>
  <si>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</si>
  <si>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</si>
  <si>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</si>
  <si>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</si>
  <si>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</si>
  <si>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</si>
  <si>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</si>
  <si>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</si>
  <si>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</si>
  <si>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</si>
  <si>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</si>
  <si>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</si>
  <si>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</si>
  <si>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</si>
  <si>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</si>
  <si>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</si>
  <si>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</si>
  <si>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</si>
  <si>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</si>
  <si>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</si>
  <si>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</si>
  <si>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</si>
  <si>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</si>
  <si>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</si>
  <si>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</si>
  <si>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</si>
  <si>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</si>
  <si>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</si>
  <si>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</si>
  <si>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</si>
  <si>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</si>
  <si>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</si>
  <si>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</si>
  <si>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</si>
  <si>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</si>
  <si>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</si>
  <si>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</si>
  <si>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</si>
  <si>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</si>
  <si>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</si>
  <si>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</si>
  <si>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</si>
  <si>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</si>
  <si>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</si>
  <si>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</si>
  <si>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</si>
  <si>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</si>
  <si>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</si>
  <si>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</si>
  <si>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</si>
  <si>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</si>
  <si>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</si>
  <si>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</si>
  <si>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</si>
  <si>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</si>
  <si>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</si>
  <si>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</si>
  <si>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</si>
  <si>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</si>
  <si>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</si>
  <si>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</si>
  <si>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</si>
  <si>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</si>
  <si>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</si>
  <si>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</si>
  <si>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</si>
  <si>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</si>
  <si>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</si>
  <si>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</si>
  <si>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</si>
  <si>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</si>
  <si>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</si>
  <si>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</si>
  <si>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</si>
  <si>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</si>
  <si>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</si>
  <si>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</si>
  <si>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</si>
  <si>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</si>
  <si>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</si>
  <si>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</si>
  <si>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</si>
  <si>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</si>
  <si>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</si>
  <si>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</si>
  <si>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</si>
  <si>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</si>
  <si>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</si>
  <si>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</si>
  <si>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</si>
  <si>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</si>
  <si>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</si>
  <si>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</si>
  <si>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</si>
  <si>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</si>
  <si>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</si>
  <si>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</si>
  <si>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</si>
  <si>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</si>
  <si>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</si>
  <si>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</si>
  <si>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</si>
  <si>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</si>
  <si>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</si>
  <si>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</si>
  <si>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</si>
  <si>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</si>
  <si>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</si>
  <si>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</si>
  <si>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</si>
  <si>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</si>
  <si>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</si>
  <si>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</si>
  <si>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</si>
  <si>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</si>
  <si>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</si>
  <si>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</si>
  <si>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</si>
  <si>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</si>
  <si>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</si>
  <si>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</si>
  <si>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</si>
  <si>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</si>
  <si>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</si>
  <si>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</si>
  <si>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</si>
  <si>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</si>
  <si>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</si>
  <si>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</si>
  <si>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</si>
  <si>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</si>
  <si>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</si>
  <si>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</si>
  <si>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</si>
  <si>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</si>
  <si>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</si>
  <si>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</si>
  <si>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</si>
  <si>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</si>
  <si>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</si>
  <si>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</si>
  <si>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</si>
  <si>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</si>
  <si>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</si>
  <si>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</si>
  <si>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</si>
  <si>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</si>
  <si>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</si>
  <si>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</si>
  <si>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</si>
  <si>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</si>
  <si>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</si>
  <si>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</si>
  <si>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</si>
  <si>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</si>
  <si>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</si>
  <si>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</si>
  <si>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</si>
  <si>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</si>
  <si>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</si>
  <si>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</si>
  <si>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</si>
  <si>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</si>
  <si>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</si>
  <si>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</si>
  <si>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</si>
  <si>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</si>
  <si>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</si>
  <si>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</si>
  <si>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</si>
  <si>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</si>
  <si>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</si>
  <si>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</si>
  <si>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</si>
  <si>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</si>
  <si>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</si>
  <si>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</si>
  <si>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</si>
  <si>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</si>
  <si>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</si>
  <si>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</si>
  <si>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</si>
  <si>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</si>
  <si>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</si>
  <si>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</si>
  <si>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</si>
  <si>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</si>
  <si>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</si>
  <si>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</si>
  <si>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</si>
  <si>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</si>
  <si>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</si>
  <si>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</si>
  <si>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</si>
  <si>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</si>
  <si>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</si>
  <si>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</si>
  <si>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</si>
  <si>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</si>
  <si>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</si>
  <si>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</si>
  <si>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</si>
  <si>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</si>
  <si>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</si>
  <si>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</si>
  <si>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</si>
  <si>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</si>
  <si>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</si>
  <si>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</si>
  <si>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</si>
  <si>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</si>
  <si>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</si>
  <si>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</si>
  <si>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</si>
  <si>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</si>
  <si>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</si>
  <si>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</si>
  <si>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</si>
  <si>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</si>
  <si>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</si>
  <si>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</si>
  <si>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</si>
  <si>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</si>
  <si>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</si>
  <si>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</si>
  <si>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</si>
  <si>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</si>
  <si>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</si>
  <si>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</si>
  <si>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</si>
  <si>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</si>
  <si>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</si>
  <si>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</si>
  <si>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</si>
  <si>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</si>
  <si>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</si>
  <si>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</si>
  <si>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</si>
  <si>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</si>
  <si>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</si>
  <si>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</si>
  <si>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</si>
  <si>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</si>
  <si>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</si>
  <si>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</si>
  <si>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</si>
  <si>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</si>
  <si>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</si>
  <si>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</si>
  <si>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</si>
  <si>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</si>
  <si>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</si>
  <si>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</si>
  <si>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</si>
  <si>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</si>
  <si>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</si>
  <si>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</si>
  <si>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</si>
  <si>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</si>
  <si>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</si>
  <si>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</si>
  <si>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</si>
  <si>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</si>
  <si>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</si>
  <si>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</si>
  <si>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</si>
  <si>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</si>
  <si>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</si>
  <si>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</si>
  <si>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</si>
  <si>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</si>
  <si>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</si>
  <si>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</si>
  <si>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</si>
  <si>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</si>
  <si>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</si>
  <si>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</si>
  <si>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</si>
  <si>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</si>
  <si>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</si>
  <si>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</si>
  <si>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</si>
  <si>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</si>
  <si>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</si>
  <si>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</si>
  <si>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</si>
  <si>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</si>
  <si>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</si>
  <si>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</si>
  <si>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</si>
  <si>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</si>
  <si>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</si>
  <si>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</si>
  <si>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</si>
  <si>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</si>
  <si>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</si>
  <si>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</si>
  <si>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</si>
  <si>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</si>
  <si>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</si>
  <si>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</si>
  <si>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</si>
  <si>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</si>
  <si>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</si>
  <si>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</si>
  <si>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</si>
  <si>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</si>
  <si>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</si>
  <si>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</si>
  <si>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</si>
  <si>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</si>
  <si>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</si>
  <si>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</si>
  <si>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</si>
  <si>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</si>
  <si>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</si>
  <si>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</si>
  <si>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</si>
  <si>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</si>
  <si>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</si>
  <si>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</si>
  <si>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</si>
  <si>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</si>
  <si>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</si>
  <si>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</si>
  <si>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</si>
  <si>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</si>
  <si>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</si>
  <si>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</si>
  <si>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</si>
  <si>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</si>
  <si>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</si>
  <si>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</si>
  <si>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</si>
  <si>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</si>
  <si>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</si>
  <si>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</si>
  <si>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</si>
  <si>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</si>
  <si>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</si>
  <si>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</si>
  <si>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</si>
  <si>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</si>
  <si>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</si>
  <si>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</si>
  <si>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</si>
  <si>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</si>
  <si>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</si>
  <si>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</si>
  <si>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</si>
  <si>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</si>
  <si>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</si>
  <si>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</si>
  <si>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</si>
  <si>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</si>
  <si>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</si>
  <si>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</si>
  <si>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</si>
  <si>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</si>
  <si>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</si>
  <si>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</si>
  <si>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</si>
  <si>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</si>
  <si>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</si>
  <si>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</si>
  <si>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</si>
  <si>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</si>
  <si>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</si>
  <si>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</si>
  <si>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</si>
  <si>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</si>
  <si>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</si>
  <si>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</si>
  <si>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</si>
  <si>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</si>
  <si>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</si>
  <si>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</si>
  <si>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</si>
  <si>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</si>
  <si>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</si>
  <si>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</si>
  <si>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</si>
  <si>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</si>
  <si>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</si>
  <si>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</si>
  <si>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</si>
  <si>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</si>
  <si>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</si>
  <si>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</si>
  <si>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</si>
  <si>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</si>
  <si>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</si>
  <si>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</si>
  <si>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</si>
  <si>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</si>
  <si>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</si>
  <si>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</si>
  <si>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</si>
  <si>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</si>
  <si>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</si>
  <si>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</si>
  <si>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</si>
  <si>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</si>
  <si>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</si>
  <si>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</si>
  <si>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</si>
  <si>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</si>
  <si>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</si>
  <si>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</si>
  <si>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</si>
  <si>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</si>
  <si>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</si>
  <si>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</si>
  <si>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</si>
  <si>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</si>
  <si>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</si>
  <si>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</si>
  <si>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</si>
  <si>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</si>
  <si>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</si>
  <si>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</si>
  <si>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</si>
  <si>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</si>
  <si>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</si>
  <si>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</si>
  <si>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</si>
  <si>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</si>
  <si>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</si>
  <si>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</si>
  <si>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</si>
  <si>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</si>
  <si>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</si>
  <si>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</si>
  <si>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</si>
  <si>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</si>
  <si>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</si>
  <si>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</si>
  <si>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</si>
  <si>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</si>
  <si>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</si>
  <si>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</si>
  <si>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</si>
  <si>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</si>
  <si>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</si>
  <si>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</si>
  <si>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</si>
  <si>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</si>
  <si>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</si>
  <si>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</si>
  <si>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</si>
  <si>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</si>
  <si>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</si>
  <si>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</si>
  <si>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</si>
  <si>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</si>
  <si>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</si>
  <si>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</si>
  <si>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</si>
  <si>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</si>
  <si>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</si>
  <si>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</si>
  <si>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</si>
  <si>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</si>
  <si>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</si>
  <si>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</si>
  <si>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</si>
  <si>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</si>
  <si>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</si>
  <si>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</si>
  <si>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</si>
  <si>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</si>
  <si>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</si>
  <si>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</si>
  <si>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</si>
  <si>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</si>
  <si>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</si>
  <si>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</si>
  <si>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</si>
  <si>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</si>
  <si>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</si>
  <si>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</si>
  <si>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</si>
  <si>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</si>
  <si>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</si>
  <si>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</si>
  <si>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</si>
  <si>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</si>
  <si>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</si>
  <si>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</si>
  <si>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</si>
  <si>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</si>
  <si>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</si>
  <si>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</si>
  <si>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</si>
  <si>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</si>
  <si>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</si>
  <si>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</si>
  <si>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</si>
  <si>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</si>
  <si>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</si>
  <si>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</si>
  <si>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</si>
  <si>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</si>
  <si>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</si>
  <si>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</si>
  <si>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</si>
  <si>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</si>
  <si>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</si>
  <si>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</si>
  <si>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</si>
  <si>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</si>
  <si>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</si>
  <si>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</si>
  <si>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</si>
  <si>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</si>
  <si>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</si>
  <si>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</si>
  <si>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</si>
  <si>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</si>
  <si>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</si>
  <si>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</si>
  <si>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</si>
  <si>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</si>
  <si>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</si>
  <si>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</si>
  <si>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</si>
  <si>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</si>
  <si>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</si>
  <si>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</si>
  <si>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</si>
  <si>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</si>
  <si>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</si>
  <si>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</si>
  <si>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</si>
  <si>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</si>
  <si>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</si>
  <si>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</si>
  <si>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</si>
  <si>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</si>
  <si>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</si>
  <si>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</si>
  <si>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</si>
  <si>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</si>
  <si>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</si>
  <si>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</si>
  <si>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</si>
  <si>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</si>
  <si>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</si>
  <si>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</si>
  <si>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</si>
  <si>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</si>
  <si>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</si>
  <si>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</si>
  <si>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</si>
  <si>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</si>
  <si>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</si>
  <si>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</si>
  <si>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</si>
  <si>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</si>
  <si>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</si>
  <si>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</si>
  <si>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</si>
  <si>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</si>
  <si>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</si>
  <si>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</si>
  <si>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</si>
  <si>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</si>
  <si>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</si>
  <si>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</si>
  <si>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</si>
  <si>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</si>
  <si>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</si>
  <si>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</si>
  <si>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</si>
  <si>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</si>
  <si>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</si>
  <si>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</si>
  <si>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</si>
  <si>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</si>
  <si>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</si>
  <si>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</si>
  <si>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</si>
  <si>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</si>
  <si>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</si>
  <si>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</si>
  <si>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</si>
  <si>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</si>
  <si>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</si>
  <si>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</si>
  <si>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</si>
  <si>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</si>
  <si>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</si>
  <si>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</si>
  <si>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</si>
  <si>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</si>
  <si>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</si>
  <si>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</si>
  <si>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</si>
  <si>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</si>
  <si>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</si>
  <si>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</si>
  <si>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</si>
  <si>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</si>
  <si>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</si>
  <si>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</si>
  <si>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</si>
  <si>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</si>
  <si>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</si>
  <si>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</si>
  <si>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</si>
  <si>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</si>
  <si>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</si>
  <si>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</si>
  <si>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</si>
  <si>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</si>
  <si>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</si>
  <si>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</si>
  <si>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</si>
  <si>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</si>
  <si>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</si>
  <si>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</si>
  <si>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</si>
  <si>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</si>
  <si>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</si>
  <si>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</si>
  <si>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</si>
  <si>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</si>
  <si>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</si>
  <si>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</si>
  <si>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</si>
  <si>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</si>
  <si>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</si>
  <si>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</si>
  <si>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</si>
  <si>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</si>
  <si>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</si>
  <si>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</si>
  <si>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</si>
  <si>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</si>
  <si>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</si>
  <si>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</si>
  <si>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</si>
  <si>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</si>
  <si>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</si>
  <si>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</si>
  <si>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</si>
  <si>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</si>
  <si>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</si>
  <si>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</si>
  <si>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</si>
  <si>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</si>
  <si>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</si>
  <si>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</si>
  <si>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</si>
  <si>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</si>
  <si>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</si>
  <si>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</si>
  <si>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</si>
  <si>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</si>
  <si>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</si>
  <si>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</si>
  <si>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</si>
  <si>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</si>
  <si>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</si>
  <si>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</si>
  <si>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</si>
  <si>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</si>
  <si>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</si>
  <si>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</si>
  <si>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</si>
  <si>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</si>
  <si>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</si>
  <si>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</si>
  <si>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</si>
  <si>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</si>
  <si>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</si>
  <si>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</si>
  <si>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</si>
  <si>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</si>
  <si>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</si>
  <si>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</si>
  <si>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</si>
  <si>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</si>
  <si>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</si>
  <si>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</si>
  <si>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</si>
  <si>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</si>
  <si>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</si>
  <si>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</si>
  <si>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</si>
  <si>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</si>
  <si>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</si>
  <si>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</si>
  <si>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</si>
  <si>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</si>
  <si>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</si>
  <si>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</si>
  <si>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</si>
  <si>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</si>
  <si>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</si>
  <si>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</si>
  <si>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</si>
  <si>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</si>
  <si>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</si>
  <si>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</si>
  <si>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</si>
  <si>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</si>
  <si>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</si>
  <si>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</si>
  <si>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</si>
  <si>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</si>
  <si>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</si>
  <si>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</si>
  <si>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</si>
  <si>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</si>
  <si>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</si>
  <si>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</si>
  <si>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</si>
  <si>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</si>
  <si>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</si>
  <si>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</si>
  <si>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</si>
  <si>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</si>
  <si>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</si>
  <si>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</si>
  <si>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</si>
  <si>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</si>
  <si>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</si>
  <si>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</si>
  <si>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</si>
  <si>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</si>
  <si>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</si>
  <si>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</si>
  <si>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</si>
  <si>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</si>
  <si>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</si>
  <si>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</si>
  <si>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</si>
  <si>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</si>
  <si>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</si>
  <si>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</si>
  <si>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</si>
  <si>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</si>
  <si>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</si>
  <si>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</si>
  <si>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</si>
  <si>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</si>
  <si>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</si>
  <si>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</si>
  <si>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</si>
  <si>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</si>
  <si>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</si>
  <si>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</si>
  <si>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</si>
  <si>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</si>
  <si>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</si>
  <si>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</si>
  <si>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</si>
  <si>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</si>
  <si>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</si>
  <si>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</si>
  <si>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</si>
  <si>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</si>
  <si>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</si>
  <si>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</si>
  <si>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</si>
  <si>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</si>
  <si>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</si>
  <si>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</si>
  <si>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</si>
  <si>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</si>
  <si>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</si>
  <si>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</si>
  <si>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</si>
  <si>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</si>
  <si>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</si>
  <si>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</si>
  <si>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</si>
  <si>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</si>
  <si>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</si>
  <si>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</si>
  <si>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</si>
  <si>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</si>
  <si>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</si>
  <si>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</si>
  <si>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</si>
  <si>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</si>
  <si>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</si>
  <si>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</si>
  <si>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</si>
  <si>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</si>
  <si>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</si>
  <si>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</si>
  <si>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</si>
  <si>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</si>
  <si>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</si>
  <si>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</si>
  <si>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</si>
  <si>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</si>
  <si>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</si>
  <si>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</si>
  <si>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</si>
  <si>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</si>
  <si>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</si>
  <si>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</si>
  <si>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</si>
  <si>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</si>
  <si>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</si>
  <si>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</si>
  <si>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</si>
  <si>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</si>
  <si>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</si>
  <si>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</si>
  <si>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</si>
  <si>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</si>
  <si>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</si>
  <si>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</si>
  <si>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</si>
  <si>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</si>
  <si>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</si>
  <si>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</si>
  <si>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</si>
  <si>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</si>
  <si>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</si>
  <si>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</si>
  <si>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</si>
  <si>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</si>
  <si>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</si>
  <si>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</si>
  <si>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</si>
  <si>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</si>
  <si>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</si>
  <si>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</si>
  <si>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</si>
  <si>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</si>
  <si>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</si>
  <si>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</si>
  <si>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</si>
  <si>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</si>
  <si>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</si>
  <si>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</si>
  <si>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</si>
  <si>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</si>
  <si>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</si>
  <si>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</si>
  <si>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</si>
  <si>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</si>
  <si>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</si>
  <si>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</si>
  <si>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</si>
  <si>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</si>
  <si>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</si>
  <si>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</si>
  <si>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</si>
  <si>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</si>
  <si>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</si>
  <si>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</si>
  <si>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</si>
  <si>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</si>
  <si>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</si>
  <si>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</si>
  <si>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</si>
  <si>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</si>
  <si>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</si>
  <si>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</si>
  <si>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</si>
  <si>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</si>
  <si>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</si>
  <si>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</si>
  <si>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</si>
  <si>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</si>
  <si>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</si>
  <si>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</si>
  <si>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</si>
  <si>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</si>
  <si>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</si>
  <si>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</si>
  <si>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</si>
  <si>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</si>
  <si>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</si>
  <si>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</si>
  <si>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</si>
  <si>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</si>
  <si>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</si>
  <si>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</si>
  <si>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</si>
  <si>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</si>
  <si>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</si>
  <si>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</si>
  <si>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</si>
  <si>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</si>
  <si>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</si>
  <si>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</si>
  <si>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</si>
  <si>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</si>
  <si>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</si>
  <si>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</si>
  <si>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</si>
  <si>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</si>
  <si>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</si>
  <si>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</si>
  <si>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</si>
  <si>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</si>
  <si>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</si>
  <si>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</si>
  <si>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</si>
  <si>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</si>
  <si>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</si>
  <si>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</si>
  <si>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</si>
  <si>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</si>
  <si>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</si>
  <si>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</si>
  <si>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</si>
  <si>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</si>
  <si>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</si>
  <si>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</si>
  <si>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</si>
  <si>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</si>
  <si>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</si>
  <si>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</si>
  <si>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</si>
  <si>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</si>
  <si>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</si>
  <si>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</si>
  <si>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</si>
  <si>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</si>
  <si>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</si>
  <si>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</si>
  <si>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</si>
  <si>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</si>
  <si>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</si>
  <si>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</si>
  <si>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</si>
  <si>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</si>
  <si>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</si>
  <si>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</si>
  <si>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</si>
  <si>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</si>
  <si>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</si>
  <si>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</si>
  <si>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</si>
  <si>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</si>
  <si>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</si>
  <si>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</si>
  <si>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</si>
  <si>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</si>
  <si>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</si>
  <si>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</si>
  <si>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</si>
  <si>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</si>
  <si>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</si>
  <si>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</si>
  <si>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</si>
  <si>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</si>
  <si>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</si>
  <si>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</si>
  <si>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</si>
  <si>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</si>
  <si>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</si>
  <si>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</si>
  <si>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</si>
  <si>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</si>
  <si>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</si>
  <si>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</si>
  <si>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</si>
  <si>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</si>
  <si>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</si>
  <si>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</si>
  <si>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</si>
  <si>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</si>
  <si>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</si>
  <si>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</si>
  <si>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</si>
  <si>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</si>
  <si>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</si>
  <si>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</si>
  <si>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</si>
  <si>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</si>
  <si>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</si>
  <si>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</si>
  <si>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</si>
  <si>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</si>
  <si>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</si>
  <si>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</si>
  <si>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</si>
  <si>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</si>
  <si>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</si>
  <si>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</si>
  <si>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</si>
  <si>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</si>
  <si>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</si>
  <si>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</si>
  <si>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</si>
  <si>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</si>
  <si>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</si>
  <si>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</si>
  <si>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</si>
  <si>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</si>
  <si>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</si>
  <si>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</si>
  <si>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</si>
  <si>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</si>
  <si>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</si>
  <si>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</si>
  <si>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</si>
  <si>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</si>
  <si>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</si>
  <si>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</si>
  <si>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</si>
  <si>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</si>
  <si>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</si>
  <si>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</si>
  <si>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</si>
  <si>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</si>
  <si>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</si>
  <si>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</si>
  <si>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</si>
  <si>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</si>
  <si>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</si>
  <si>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</si>
  <si>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</si>
  <si>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</si>
  <si>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</si>
  <si>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</si>
  <si>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</si>
  <si>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</si>
  <si>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</si>
  <si>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</si>
  <si>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</si>
  <si>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</si>
  <si>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</si>
  <si>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</si>
  <si>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</si>
  <si>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</si>
  <si>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</si>
  <si>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</si>
  <si>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</si>
  <si>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</si>
  <si>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</si>
  <si>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</si>
  <si>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</si>
  <si>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</si>
  <si>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</si>
  <si>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</si>
  <si>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</si>
  <si>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</si>
  <si>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</si>
  <si>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</si>
  <si>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</si>
  <si>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</si>
  <si>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</si>
  <si>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</si>
  <si>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</si>
  <si>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</si>
  <si>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</si>
  <si>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</si>
  <si>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</si>
  <si>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</si>
  <si>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</si>
  <si>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</si>
  <si>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</si>
  <si>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</si>
  <si>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</si>
  <si>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</si>
  <si>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</si>
  <si>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</si>
  <si>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</si>
  <si>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</si>
  <si>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</si>
  <si>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</si>
  <si>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</si>
  <si>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</si>
  <si>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</si>
  <si>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</si>
  <si>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</si>
  <si>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</si>
  <si>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</si>
  <si>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</si>
  <si>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</si>
  <si>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</si>
  <si>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</si>
  <si>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</si>
  <si>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</si>
  <si>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</si>
  <si>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</si>
  <si>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</si>
  <si>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</si>
  <si>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</si>
  <si>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</si>
  <si>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</si>
  <si>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</si>
  <si>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</si>
  <si>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</si>
  <si>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</si>
  <si>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</si>
  <si>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</si>
  <si>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</si>
  <si>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</si>
  <si>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</si>
  <si>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</si>
  <si>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</si>
  <si>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</si>
  <si>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</si>
  <si>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</si>
  <si>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</si>
  <si>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</si>
  <si>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</si>
  <si>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</si>
  <si>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</si>
  <si>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</si>
  <si>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</si>
  <si>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</si>
  <si>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</si>
  <si>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</si>
  <si>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</si>
  <si>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</si>
  <si>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</si>
  <si>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</si>
  <si>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</si>
  <si>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</si>
  <si>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</si>
  <si>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</si>
  <si>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</si>
  <si>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</si>
  <si>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</si>
  <si>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</si>
  <si>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</si>
  <si>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</si>
  <si>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</si>
  <si>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</si>
  <si>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</si>
  <si>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</si>
  <si>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</si>
  <si>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</si>
  <si>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</si>
  <si>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</si>
  <si>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</si>
  <si>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</si>
  <si>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</si>
  <si>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</si>
  <si>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</si>
  <si>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</si>
  <si>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</si>
  <si>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</si>
  <si>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</si>
  <si>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</si>
  <si>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</si>
  <si>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</si>
  <si>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</si>
  <si>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</si>
  <si>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</si>
  <si>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</si>
  <si>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</si>
  <si>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</si>
  <si>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</si>
  <si>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</si>
  <si>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</si>
  <si>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</si>
  <si>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</si>
  <si>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</si>
  <si>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</si>
  <si>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</si>
  <si>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</si>
  <si>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</si>
  <si>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</si>
  <si>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</si>
  <si>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</si>
  <si>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</si>
  <si>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</si>
  <si>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</si>
  <si>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</si>
  <si>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</si>
  <si>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</si>
  <si>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</si>
  <si>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</si>
  <si>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</si>
  <si>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</si>
  <si>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</si>
  <si>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</si>
  <si>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</si>
  <si>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</si>
  <si>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</si>
  <si>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</si>
  <si>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</si>
  <si>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</si>
  <si>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</si>
  <si>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</si>
  <si>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</si>
  <si>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</si>
  <si>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</si>
  <si>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</si>
  <si>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</si>
  <si>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</si>
  <si>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</si>
  <si>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</si>
  <si>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</si>
  <si>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</si>
  <si>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</si>
  <si>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</si>
  <si>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</si>
  <si>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</si>
  <si>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</si>
  <si>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</si>
  <si>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</si>
  <si>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</si>
  <si>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</si>
  <si>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</si>
  <si>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</si>
  <si>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</si>
  <si>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</si>
  <si>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</si>
  <si>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</si>
  <si>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</si>
  <si>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</si>
  <si>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</si>
  <si>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</si>
  <si>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</si>
  <si>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</si>
  <si>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</si>
  <si>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</si>
  <si>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</si>
  <si>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</si>
  <si>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</si>
  <si>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</si>
  <si>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</si>
  <si>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</si>
  <si>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</si>
  <si>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</si>
  <si>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</si>
  <si>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</si>
  <si>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</si>
  <si>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</si>
  <si>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</si>
  <si>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</si>
  <si>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</si>
  <si>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</si>
  <si>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</si>
  <si>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</si>
  <si>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</si>
  <si>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</si>
  <si>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</si>
  <si>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</si>
  <si>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</si>
  <si>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</si>
  <si>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</si>
  <si>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</si>
  <si>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</si>
  <si>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</si>
  <si>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</si>
  <si>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</si>
  <si>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</si>
  <si>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</si>
  <si>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</si>
  <si>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</si>
  <si>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</si>
  <si>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</si>
  <si>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</si>
  <si>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</si>
  <si>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</si>
  <si>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</si>
  <si>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</si>
  <si>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</si>
  <si>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</si>
  <si>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</si>
  <si>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</si>
  <si>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</si>
  <si>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</si>
  <si>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</si>
  <si>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</si>
  <si>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</si>
  <si>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</si>
  <si>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</si>
  <si>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</si>
  <si>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</si>
  <si>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</si>
  <si>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</si>
  <si>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</si>
  <si>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</si>
  <si>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</si>
  <si>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</si>
  <si>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</si>
  <si>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</si>
  <si>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</si>
  <si>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</si>
  <si>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</si>
  <si>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</si>
  <si>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</si>
  <si>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</si>
  <si>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</si>
  <si>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</si>
  <si>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</si>
  <si>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</si>
  <si>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</si>
  <si>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</si>
  <si>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</si>
  <si>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</si>
  <si>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</si>
  <si>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</si>
  <si>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</si>
  <si>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</si>
  <si>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</si>
  <si>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</si>
  <si>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</si>
  <si>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</si>
  <si>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</si>
  <si>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</si>
  <si>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</si>
  <si>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</si>
  <si>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</si>
  <si>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</si>
  <si>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</si>
  <si>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</si>
  <si>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</si>
  <si>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</si>
  <si>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</si>
  <si>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</si>
  <si>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</si>
  <si>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</si>
  <si>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</si>
  <si>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</si>
  <si>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</si>
  <si>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</si>
  <si>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</si>
  <si>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</si>
  <si>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</si>
  <si>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</si>
  <si>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</si>
  <si>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</si>
  <si>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</si>
  <si>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</si>
  <si>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</si>
  <si>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</si>
  <si>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</si>
  <si>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</si>
  <si>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</si>
  <si>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</si>
  <si>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</si>
  <si>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</si>
  <si>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</si>
  <si>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</si>
  <si>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</si>
  <si>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</si>
  <si>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</si>
  <si>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</si>
  <si>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</si>
  <si>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</si>
  <si>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</si>
  <si>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</si>
  <si>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</si>
  <si>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</si>
  <si>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</si>
  <si>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</si>
  <si>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</si>
  <si>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</si>
  <si>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</si>
  <si>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</si>
  <si>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</si>
  <si>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</si>
  <si>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</si>
  <si>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</si>
  <si>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</si>
  <si>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</si>
  <si>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</si>
  <si>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</si>
  <si>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</si>
  <si>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</si>
  <si>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</si>
  <si>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</si>
  <si>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</si>
  <si>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</si>
  <si>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</si>
  <si>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</si>
  <si>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</si>
  <si>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</si>
  <si>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</si>
  <si>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</si>
  <si>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</si>
  <si>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</si>
  <si>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</si>
  <si>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</si>
  <si>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</si>
  <si>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</si>
  <si>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</si>
  <si>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</si>
  <si>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</si>
  <si>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</si>
  <si>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</si>
  <si>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</si>
  <si>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</si>
  <si>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</si>
  <si>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</si>
  <si>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</si>
  <si>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</si>
  <si>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</si>
  <si>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</si>
  <si>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</si>
  <si>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</si>
  <si>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</si>
  <si>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</si>
  <si>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</si>
  <si>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</si>
  <si>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</si>
  <si>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</si>
  <si>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</si>
  <si>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</si>
  <si>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</si>
  <si>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</si>
  <si>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</si>
  <si>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</si>
  <si>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</si>
  <si>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</si>
  <si>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</si>
  <si>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</si>
  <si>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</si>
  <si>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</si>
  <si>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</si>
  <si>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</si>
  <si>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</si>
  <si>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</si>
  <si>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</si>
  <si>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</si>
  <si>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</si>
  <si>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</si>
  <si>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</si>
  <si>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</si>
  <si>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</si>
  <si>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</si>
  <si>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</si>
  <si>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</si>
  <si>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</si>
  <si>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</si>
  <si>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</si>
  <si>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</si>
  <si>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</si>
  <si>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</si>
  <si>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</si>
  <si>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</si>
  <si>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</si>
  <si>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</si>
  <si>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</si>
  <si>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</si>
  <si>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</si>
  <si>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</si>
  <si>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</si>
  <si>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</si>
  <si>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</si>
  <si>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</si>
  <si>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</si>
  <si>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</si>
  <si>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</si>
  <si>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</si>
  <si>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</si>
  <si>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</si>
  <si>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</si>
  <si>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</si>
  <si>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</si>
  <si>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</si>
  <si>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</si>
  <si>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</si>
  <si>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</si>
  <si>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</si>
  <si>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</si>
  <si>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</si>
  <si>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</si>
  <si>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</si>
  <si>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</si>
  <si>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</si>
  <si>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</si>
  <si>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</si>
  <si>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</si>
  <si>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</si>
  <si>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</si>
  <si>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</si>
  <si>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</si>
  <si>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</si>
  <si>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</si>
  <si>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</si>
  <si>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</si>
  <si>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</si>
  <si>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</si>
  <si>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</si>
  <si>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</si>
  <si>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</si>
  <si>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</si>
  <si>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</si>
  <si>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</si>
  <si>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</si>
  <si>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</si>
  <si>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</si>
  <si>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</si>
  <si>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</si>
  <si>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</si>
  <si>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</si>
  <si>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</si>
  <si>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</si>
  <si>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</si>
  <si>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</si>
  <si>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</si>
  <si>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</si>
  <si>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</si>
  <si>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</si>
  <si>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</si>
  <si>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</si>
  <si>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</si>
  <si>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</si>
  <si>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</si>
  <si>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</si>
  <si>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</si>
  <si>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</si>
  <si>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</si>
  <si>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</si>
  <si>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</si>
  <si>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</si>
  <si>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</si>
  <si>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</si>
  <si>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</si>
  <si>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</si>
  <si>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</si>
  <si>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</si>
  <si>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</si>
  <si>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</si>
  <si>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</si>
  <si>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</si>
  <si>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</si>
  <si>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</si>
  <si>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</si>
  <si>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</si>
  <si>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</si>
  <si>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</si>
  <si>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</si>
  <si>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</si>
  <si>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</si>
  <si>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</si>
  <si>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</si>
  <si>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</si>
  <si>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</si>
  <si>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</si>
  <si>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</si>
  <si>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</si>
  <si>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</si>
  <si>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</si>
  <si>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</si>
  <si>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</si>
  <si>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</si>
  <si>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</si>
  <si>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</si>
  <si>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</si>
  <si>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</si>
  <si>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</si>
  <si>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</si>
  <si>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</si>
  <si>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</si>
  <si>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</si>
  <si>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</si>
  <si>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</si>
  <si>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</si>
  <si>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</si>
  <si>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</si>
  <si>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</si>
  <si>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</si>
  <si>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</si>
  <si>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</si>
  <si>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</si>
  <si>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</si>
  <si>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</si>
  <si>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</si>
  <si>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</si>
  <si>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</si>
  <si>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</si>
  <si>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</si>
  <si>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</si>
  <si>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</si>
  <si>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</si>
  <si>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</si>
  <si>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</si>
  <si>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</si>
  <si>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</si>
  <si>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</si>
  <si>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</si>
  <si>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</si>
  <si>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</si>
  <si>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</si>
  <si>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</si>
  <si>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</si>
  <si>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</si>
  <si>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</si>
  <si>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</si>
  <si>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</si>
  <si>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</si>
  <si>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</si>
  <si>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</si>
  <si>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</si>
  <si>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</si>
  <si>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</si>
  <si>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</si>
  <si>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</si>
  <si>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</si>
  <si>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</si>
  <si>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</si>
  <si>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</si>
  <si>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</si>
  <si>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</si>
  <si>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</si>
  <si>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</si>
  <si>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</si>
  <si>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</si>
  <si>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</si>
  <si>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</si>
  <si>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</si>
  <si>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</si>
  <si>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</si>
  <si>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</si>
  <si>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</si>
  <si>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</si>
  <si>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</si>
  <si>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</si>
  <si>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</si>
  <si>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</si>
  <si>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</si>
  <si>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</si>
  <si>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</si>
  <si>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</si>
  <si>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</si>
  <si>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</si>
  <si>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</si>
  <si>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</si>
  <si>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</si>
  <si>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</si>
  <si>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</si>
  <si>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</si>
  <si>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</si>
  <si>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</si>
  <si>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</si>
  <si>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</si>
  <si>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</si>
  <si>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</si>
  <si>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</si>
  <si>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</si>
  <si>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</si>
  <si>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</si>
  <si>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</si>
  <si>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</si>
  <si>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</si>
  <si>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</si>
  <si>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</si>
  <si>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</si>
  <si>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</si>
  <si>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</si>
  <si>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</si>
  <si>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</si>
  <si>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</si>
  <si>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</si>
  <si>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</si>
  <si>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</si>
  <si>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</si>
  <si>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</si>
  <si>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</si>
  <si>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</si>
  <si>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</si>
  <si>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</si>
  <si>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</si>
  <si>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</si>
  <si>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</si>
  <si>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</si>
  <si>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</si>
  <si>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</si>
  <si>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</si>
  <si>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</si>
  <si>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</si>
  <si>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</si>
  <si>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</si>
  <si>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</si>
  <si>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</si>
  <si>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</si>
  <si>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</si>
  <si>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</si>
  <si>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</si>
  <si>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</si>
  <si>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</si>
  <si>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</si>
  <si>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</si>
  <si>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</si>
  <si>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</si>
  <si>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</si>
  <si>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</si>
  <si>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</si>
  <si>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</si>
  <si>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</si>
  <si>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</si>
  <si>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</si>
  <si>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</si>
  <si>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</si>
  <si>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</si>
  <si>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</si>
  <si>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</si>
  <si>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</si>
  <si>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</si>
  <si>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</si>
  <si>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</si>
  <si>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</si>
  <si>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</si>
  <si>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</si>
  <si>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</si>
  <si>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</si>
  <si>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</si>
  <si>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</si>
  <si>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</si>
  <si>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</si>
  <si>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</si>
  <si>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</si>
  <si>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</si>
  <si>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</si>
  <si>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</si>
  <si>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</si>
  <si>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</si>
  <si>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</si>
  <si>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</si>
  <si>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</si>
  <si>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</si>
  <si>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</si>
  <si>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</si>
  <si>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</si>
  <si>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</si>
  <si>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</si>
  <si>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</si>
  <si>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</si>
  <si>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</si>
  <si>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</si>
  <si>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</si>
  <si>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</si>
  <si>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</si>
  <si>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</si>
  <si>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</si>
  <si>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</si>
  <si>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</si>
  <si>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</si>
  <si>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</si>
  <si>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</si>
  <si>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</si>
  <si>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</si>
  <si>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</si>
  <si>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</si>
  <si>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</si>
  <si>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</si>
  <si>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</si>
  <si>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</si>
  <si>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</si>
  <si>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</si>
  <si>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</si>
  <si>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</si>
  <si>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</si>
  <si>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</si>
  <si>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</si>
  <si>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</si>
  <si>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</si>
  <si>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</si>
  <si>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</si>
  <si>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</si>
  <si>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</si>
  <si>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</si>
  <si>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</si>
  <si>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</si>
  <si>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</si>
  <si>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</si>
  <si>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</si>
  <si>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</si>
  <si>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</si>
  <si>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</si>
  <si>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</si>
  <si>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</si>
  <si>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</si>
  <si>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</si>
  <si>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</si>
  <si>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</si>
  <si>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</si>
  <si>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</si>
  <si>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</si>
  <si>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</si>
  <si>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</si>
  <si>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</si>
  <si>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</si>
  <si>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</si>
  <si>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</si>
  <si>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</si>
  <si>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</si>
  <si>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</si>
  <si>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</si>
  <si>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</si>
  <si>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</si>
  <si>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</si>
  <si>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</si>
  <si>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</si>
  <si>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</si>
  <si>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</si>
  <si>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</si>
  <si>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</si>
  <si>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</si>
  <si>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</si>
  <si>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</si>
  <si>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</si>
  <si>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</si>
  <si>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</si>
  <si>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</si>
  <si>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</si>
  <si>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</si>
  <si>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</si>
  <si>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</si>
  <si>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</si>
  <si>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</si>
  <si>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</si>
  <si>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</si>
  <si>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</si>
  <si>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</si>
  <si>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</si>
  <si>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</si>
  <si>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</si>
  <si>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</si>
  <si>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</si>
  <si>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</si>
  <si>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</si>
  <si>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</si>
  <si>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</si>
  <si>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</si>
  <si>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</si>
  <si>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</si>
  <si>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</si>
  <si>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</si>
  <si>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</si>
  <si>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</si>
  <si>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</si>
  <si>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</si>
  <si>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</si>
  <si>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</si>
  <si>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</si>
  <si>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</si>
  <si>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</si>
  <si>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</si>
  <si>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</si>
  <si>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</si>
  <si>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</si>
  <si>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</si>
  <si>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</si>
  <si>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</si>
  <si>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</si>
  <si>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</si>
  <si>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</si>
  <si>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</si>
  <si>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</si>
  <si>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</si>
  <si>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</si>
  <si>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</si>
  <si>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</si>
  <si>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</si>
  <si>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</si>
  <si>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</si>
  <si>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</si>
  <si>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</si>
  <si>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</si>
  <si>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</si>
  <si>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</si>
  <si>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</si>
  <si>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</si>
  <si>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</si>
  <si>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</si>
  <si>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</si>
  <si>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</si>
  <si>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</si>
  <si>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</si>
  <si>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</si>
  <si>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</si>
  <si>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</si>
  <si>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</si>
  <si>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</si>
  <si>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</si>
  <si>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</si>
  <si>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</si>
  <si>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</si>
  <si>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</si>
  <si>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</si>
  <si>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</si>
  <si>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</si>
  <si>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</si>
  <si>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</si>
  <si>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</si>
  <si>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</si>
  <si>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</si>
  <si>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</si>
  <si>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</si>
  <si>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</si>
  <si>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</si>
  <si>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</si>
  <si>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</si>
  <si>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</si>
  <si>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</si>
  <si>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</si>
  <si>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</si>
  <si>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</si>
  <si>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</si>
  <si>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</si>
  <si>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</si>
  <si>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</si>
  <si>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</si>
  <si>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</si>
  <si>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</si>
  <si>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</si>
  <si>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</si>
  <si>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</si>
  <si>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</si>
  <si>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</si>
  <si>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</si>
  <si>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</si>
  <si>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</si>
  <si>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</si>
  <si>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</si>
  <si>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</si>
  <si>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</si>
  <si>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</si>
  <si>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</si>
  <si>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</si>
  <si>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</si>
  <si>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</si>
  <si>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</si>
  <si>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</si>
  <si>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</si>
  <si>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</si>
  <si>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</si>
  <si>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</si>
  <si>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</si>
  <si>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</si>
  <si>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</si>
  <si>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</si>
  <si>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</si>
  <si>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</si>
  <si>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</si>
  <si>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</si>
  <si>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</si>
  <si>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</si>
  <si>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</si>
  <si>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</si>
  <si>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</si>
  <si>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</si>
  <si>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</si>
  <si>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</si>
  <si>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</si>
  <si>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</si>
  <si>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</si>
  <si>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</si>
  <si>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</si>
  <si>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</si>
  <si>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</si>
  <si>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</si>
  <si>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</si>
  <si>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</si>
  <si>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</si>
  <si>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</si>
  <si>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</si>
  <si>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</si>
  <si>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</si>
  <si>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</si>
  <si>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</si>
  <si>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</si>
  <si>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</si>
  <si>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</si>
  <si>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</si>
  <si>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</si>
  <si>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</si>
  <si>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</si>
  <si>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</si>
  <si>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</si>
  <si>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</si>
  <si>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</si>
  <si>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</si>
  <si>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</si>
  <si>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</si>
  <si>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</si>
  <si>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</si>
  <si>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</si>
  <si>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</si>
  <si>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</si>
  <si>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</si>
  <si>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</si>
  <si>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</si>
  <si>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</si>
  <si>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</si>
  <si>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</si>
  <si>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</si>
  <si>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</si>
  <si>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</si>
  <si>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</si>
  <si>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</si>
  <si>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</si>
  <si>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</si>
  <si>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</si>
  <si>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</si>
  <si>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</si>
  <si>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</si>
  <si>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</si>
  <si>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</si>
  <si>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</si>
  <si>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</si>
  <si>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</si>
  <si>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</si>
  <si>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</si>
  <si>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</si>
  <si>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</si>
  <si>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</si>
  <si>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</si>
  <si>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</si>
  <si>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</si>
  <si>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</si>
  <si>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</si>
  <si>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</si>
  <si>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</si>
  <si>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</si>
  <si>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</si>
  <si>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</si>
  <si>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</si>
  <si>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</si>
  <si>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</si>
  <si>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</si>
  <si>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</si>
  <si>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</si>
  <si>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</si>
  <si>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</si>
  <si>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</si>
  <si>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</si>
  <si>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</si>
  <si>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</si>
  <si>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</si>
  <si>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</si>
  <si>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</si>
  <si>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</si>
  <si>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</si>
  <si>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</si>
  <si>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</si>
  <si>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</si>
  <si>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</si>
  <si>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</si>
  <si>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</si>
  <si>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</si>
  <si>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</si>
  <si>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</si>
  <si>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</si>
  <si>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</si>
  <si>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</si>
  <si>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</si>
  <si>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</si>
  <si>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</si>
  <si>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</si>
  <si>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</si>
  <si>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</si>
  <si>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</si>
  <si>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</si>
  <si>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</si>
  <si>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</si>
  <si>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</si>
  <si>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</si>
  <si>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</si>
  <si>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</si>
  <si>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</si>
  <si>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</si>
  <si>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</si>
  <si>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</si>
  <si>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</si>
  <si>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</si>
  <si>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</si>
  <si>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</si>
  <si>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</si>
  <si>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</si>
  <si>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</si>
  <si>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</si>
  <si>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</si>
  <si>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</si>
  <si>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</si>
  <si>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</si>
  <si>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</si>
  <si>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</si>
  <si>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</si>
  <si>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</si>
  <si>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</si>
  <si>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</si>
  <si>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</si>
  <si>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</si>
  <si>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</si>
  <si>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</si>
  <si>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</si>
  <si>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</si>
  <si>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</si>
  <si>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</si>
  <si>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</si>
  <si>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</si>
  <si>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</si>
  <si>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</si>
  <si>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</si>
  <si>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</si>
  <si>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</si>
  <si>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</si>
  <si>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</si>
  <si>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</si>
  <si>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</si>
  <si>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</si>
  <si>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</si>
  <si>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</si>
  <si>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</si>
  <si>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</si>
  <si>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</si>
  <si>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</si>
  <si>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</si>
  <si>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</si>
  <si>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</si>
  <si>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</si>
  <si>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</si>
  <si>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</si>
  <si>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</si>
  <si>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</si>
  <si>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</si>
  <si>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</si>
  <si>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</si>
  <si>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</si>
  <si>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</si>
  <si>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</si>
  <si>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</si>
  <si>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</si>
  <si>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</si>
  <si>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</si>
  <si>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</si>
  <si>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</si>
  <si>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</si>
  <si>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</si>
  <si>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</si>
  <si>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</si>
  <si>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</si>
  <si>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</si>
  <si>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</si>
  <si>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</si>
  <si>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</si>
  <si>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</si>
  <si>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</si>
  <si>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</si>
  <si>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</si>
  <si>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</si>
  <si>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</si>
  <si>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</si>
  <si>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</si>
  <si>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</si>
  <si>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</si>
  <si>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</si>
  <si>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</si>
  <si>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</si>
  <si>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</si>
  <si>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</si>
  <si>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</si>
  <si>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</si>
  <si>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</si>
  <si>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</si>
  <si>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</si>
  <si>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</si>
  <si>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</si>
  <si>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</si>
  <si>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</si>
  <si>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</si>
  <si>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</si>
  <si>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</si>
  <si>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</si>
  <si>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</si>
  <si>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</si>
  <si>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</si>
  <si>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</si>
  <si>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</si>
  <si>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</si>
  <si>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</si>
  <si>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</si>
  <si>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</si>
  <si>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</si>
  <si>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</si>
  <si>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</si>
  <si>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</si>
  <si>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</si>
  <si>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</si>
  <si>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</si>
  <si>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</si>
  <si>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</si>
  <si>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</si>
  <si>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</si>
  <si>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</si>
  <si>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</si>
  <si>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</si>
  <si>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</si>
  <si>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</si>
  <si>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</si>
  <si>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</si>
  <si>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</si>
  <si>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</si>
  <si>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</si>
  <si>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</si>
  <si>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</si>
  <si>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</si>
  <si>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</si>
  <si>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</si>
  <si>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</si>
  <si>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</si>
  <si>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</si>
  <si>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</si>
  <si>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</si>
  <si>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</si>
  <si>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</si>
  <si>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</si>
  <si>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</si>
  <si>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</si>
  <si>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</si>
  <si>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</si>
  <si>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</si>
  <si>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</si>
  <si>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</si>
  <si>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</si>
  <si>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</si>
  <si>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</si>
  <si>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</si>
  <si>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</si>
  <si>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</si>
  <si>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</si>
  <si>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</si>
  <si>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</si>
  <si>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</si>
  <si>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</si>
  <si>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</si>
  <si>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</si>
  <si>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</si>
  <si>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</si>
  <si>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</si>
  <si>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</si>
  <si>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</si>
  <si>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</si>
  <si>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</si>
  <si>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</si>
  <si>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</si>
  <si>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</si>
  <si>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</si>
  <si>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</si>
  <si>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</si>
  <si>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</si>
  <si>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</si>
  <si>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</si>
  <si>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</si>
  <si>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</si>
  <si>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</si>
  <si>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</si>
  <si>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</si>
  <si>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</si>
  <si>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</si>
  <si>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</si>
  <si>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</si>
  <si>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</si>
  <si>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</si>
  <si>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</si>
  <si>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</si>
  <si>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</si>
  <si>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</si>
  <si>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</si>
  <si>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</si>
  <si>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</si>
  <si>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</si>
  <si>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</si>
  <si>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</si>
  <si>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</si>
  <si>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</si>
  <si>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</si>
  <si>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</si>
  <si>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</si>
  <si>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</si>
  <si>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</si>
  <si>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</si>
  <si>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</si>
  <si>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</si>
  <si>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</si>
  <si>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</si>
  <si>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</si>
  <si>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</si>
  <si>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</si>
  <si>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</si>
  <si>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</si>
  <si>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</si>
  <si>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</si>
  <si>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</si>
  <si>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</si>
  <si>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</si>
  <si>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</si>
  <si>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</si>
  <si>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</si>
  <si>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</si>
  <si>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</si>
  <si>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</si>
  <si>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</si>
  <si>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</si>
  <si>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</si>
  <si>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</si>
  <si>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</si>
  <si>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</si>
  <si>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</si>
  <si>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</si>
  <si>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</si>
  <si>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</si>
  <si>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</si>
  <si>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</si>
  <si>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</si>
  <si>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</si>
  <si>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</si>
  <si>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</si>
  <si>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</si>
  <si>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</si>
  <si>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</si>
  <si>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</si>
  <si>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</si>
  <si>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</si>
  <si>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</si>
  <si>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</si>
  <si>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</si>
  <si>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</si>
  <si>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</si>
  <si>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</si>
  <si>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</si>
  <si>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</si>
  <si>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</si>
  <si>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</si>
  <si>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</si>
  <si>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</si>
  <si>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</si>
  <si>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</si>
  <si>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</si>
  <si>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</si>
  <si>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</si>
  <si>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</si>
  <si>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</si>
  <si>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</si>
  <si>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</si>
  <si>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</si>
  <si>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</si>
  <si>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</si>
  <si>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</si>
  <si>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</si>
  <si>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</si>
  <si>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</si>
  <si>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</si>
  <si>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</si>
  <si>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</si>
  <si>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</si>
  <si>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</si>
  <si>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</si>
  <si>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</si>
  <si>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</si>
  <si>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</si>
  <si>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</si>
  <si>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</si>
  <si>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</si>
  <si>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</si>
  <si>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</si>
  <si>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</si>
  <si>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</si>
  <si>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</si>
  <si>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</si>
  <si>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</si>
  <si>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</si>
  <si>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</si>
  <si>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</si>
  <si>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</si>
  <si>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</si>
  <si>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</si>
  <si>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</si>
  <si>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</si>
  <si>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</si>
  <si>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</si>
  <si>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</si>
  <si>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</si>
  <si>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</si>
  <si>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</si>
  <si>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</si>
  <si>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</si>
  <si>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</si>
  <si>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</si>
  <si>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</si>
  <si>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</si>
  <si>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</si>
  <si>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</si>
  <si>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</si>
  <si>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</si>
  <si>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</si>
  <si>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</si>
  <si>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</si>
  <si>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</si>
  <si>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</si>
  <si>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</si>
  <si>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</si>
  <si>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</si>
  <si>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</si>
  <si>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</si>
  <si>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</si>
  <si>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</si>
  <si>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</si>
  <si>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</si>
  <si>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</si>
  <si>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</si>
  <si>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</si>
  <si>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</si>
  <si>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</si>
  <si>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</si>
  <si>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</si>
  <si>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</si>
  <si>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</si>
  <si>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</si>
  <si>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</si>
  <si>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</si>
  <si>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</si>
  <si>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</si>
  <si>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</si>
  <si>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</si>
  <si>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</si>
  <si>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</si>
  <si>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</si>
  <si>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</si>
  <si>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</si>
  <si>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</si>
  <si>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</si>
  <si>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</si>
  <si>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</si>
  <si>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</si>
  <si>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</si>
  <si>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</si>
  <si>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</si>
  <si>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</si>
  <si>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</si>
  <si>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</si>
  <si>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</si>
  <si>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</si>
  <si>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</si>
  <si>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</si>
  <si>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</si>
  <si>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</si>
  <si>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</si>
  <si>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</si>
  <si>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</si>
  <si>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</si>
  <si>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</si>
  <si>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</si>
  <si>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</si>
  <si>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</si>
  <si>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</si>
  <si>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</si>
  <si>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</si>
  <si>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</si>
  <si>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</si>
  <si>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</si>
  <si>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</si>
  <si>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</si>
  <si>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</si>
  <si>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</si>
  <si>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</si>
  <si>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</si>
  <si>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</si>
  <si>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</si>
  <si>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</si>
  <si>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</si>
  <si>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</si>
  <si>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</si>
  <si>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</si>
  <si>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</si>
  <si>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</si>
  <si>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</si>
  <si>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</si>
  <si>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</si>
  <si>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</si>
  <si>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</si>
  <si>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</si>
  <si>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</si>
  <si>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</si>
  <si>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</si>
  <si>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</si>
  <si>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</si>
  <si>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</si>
  <si>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</si>
  <si>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</si>
  <si>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</si>
  <si>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</si>
  <si>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</si>
  <si>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</si>
  <si>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</si>
  <si>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</si>
  <si>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</si>
  <si>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</si>
  <si>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</si>
  <si>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</si>
  <si>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</si>
  <si>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</si>
  <si>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</si>
  <si>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</si>
  <si>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</si>
  <si>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</si>
  <si>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</si>
  <si>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</si>
  <si>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</si>
  <si>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</si>
  <si>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</si>
  <si>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</si>
  <si>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</si>
  <si>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</si>
  <si>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</si>
  <si>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</si>
  <si>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</si>
  <si>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</si>
  <si>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</si>
  <si>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</si>
  <si>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</si>
  <si>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</si>
  <si>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</si>
  <si>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</si>
  <si>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</si>
  <si>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</si>
  <si>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</si>
  <si>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</si>
  <si>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</si>
  <si>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</si>
  <si>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</si>
  <si>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</si>
  <si>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</si>
  <si>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</si>
  <si>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</si>
  <si>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</si>
  <si>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</si>
  <si>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</si>
  <si>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</si>
  <si>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</si>
  <si>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</si>
  <si>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</si>
  <si>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</si>
  <si>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</si>
  <si>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</si>
  <si>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</si>
  <si>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</si>
  <si>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</si>
  <si>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</si>
  <si>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</si>
  <si>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</si>
  <si>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</si>
  <si>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</si>
  <si>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</si>
  <si>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</si>
  <si>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</si>
  <si>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</si>
  <si>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</si>
  <si>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</si>
  <si>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</si>
  <si>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</si>
  <si>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</si>
  <si>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</si>
  <si>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</si>
  <si>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</si>
  <si>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</si>
  <si>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</si>
  <si>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</si>
  <si>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</si>
  <si>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</si>
  <si>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</si>
  <si>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</si>
  <si>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</si>
  <si>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</si>
  <si>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</si>
  <si>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</si>
  <si>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</si>
  <si>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</si>
  <si>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</si>
  <si>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</si>
  <si>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</si>
  <si>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</si>
  <si>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</si>
  <si>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</si>
  <si>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</si>
  <si>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</si>
  <si>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</si>
  <si>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</si>
  <si>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</si>
  <si>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</si>
  <si>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</si>
  <si>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</si>
  <si>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</si>
  <si>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</si>
  <si>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</si>
  <si>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</si>
  <si>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</si>
  <si>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</si>
  <si>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</si>
  <si>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</si>
  <si>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</si>
  <si>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</si>
  <si>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</si>
  <si>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</si>
  <si>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</si>
  <si>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</si>
  <si>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</si>
  <si>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</si>
  <si>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</si>
  <si>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</si>
  <si>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</si>
  <si>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</si>
  <si>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</si>
  <si>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</si>
  <si>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</si>
  <si>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</si>
  <si>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</si>
  <si>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</si>
  <si>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</si>
  <si>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</si>
  <si>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</si>
  <si>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</si>
  <si>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</si>
  <si>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</si>
  <si>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</si>
  <si>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</si>
  <si>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</si>
  <si>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</si>
  <si>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</si>
  <si>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</si>
  <si>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</si>
  <si>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</si>
  <si>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</si>
  <si>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</si>
  <si>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</si>
  <si>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</si>
  <si>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</si>
  <si>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</si>
  <si>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</si>
  <si>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</si>
  <si>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</si>
  <si>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</si>
  <si>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</si>
  <si>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</si>
  <si>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</si>
  <si>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</si>
  <si>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</si>
  <si>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</si>
  <si>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</si>
  <si>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</si>
  <si>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</si>
  <si>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</si>
  <si>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</si>
  <si>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</si>
  <si>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</si>
  <si>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</si>
  <si>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</si>
  <si>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</si>
  <si>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</si>
  <si>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</si>
  <si>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</si>
  <si>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</si>
  <si>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</si>
  <si>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</si>
  <si>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</si>
  <si>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</si>
  <si>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</si>
  <si>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</si>
  <si>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</si>
  <si>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</si>
  <si>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</si>
  <si>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</si>
  <si>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</si>
  <si>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</si>
  <si>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</si>
  <si>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</si>
  <si>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</si>
  <si>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</si>
  <si>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</si>
  <si>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</si>
  <si>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</si>
  <si>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</si>
  <si>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</si>
  <si>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</si>
  <si>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</si>
  <si>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</si>
  <si>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</si>
  <si>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</si>
  <si>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</si>
  <si>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</si>
  <si>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</si>
  <si>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</si>
  <si>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</si>
  <si>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</si>
  <si>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</si>
  <si>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</si>
  <si>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</si>
  <si>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</si>
  <si>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</si>
  <si>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</si>
  <si>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</si>
  <si>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</si>
  <si>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</si>
  <si>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</si>
  <si>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</si>
  <si>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</si>
  <si>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</si>
  <si>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</si>
  <si>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</si>
  <si>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</si>
  <si>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</si>
  <si>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</si>
  <si>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</si>
  <si>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</si>
  <si>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</si>
  <si>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</si>
  <si>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</si>
  <si>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</si>
  <si>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</si>
  <si>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</si>
  <si>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</si>
  <si>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</si>
  <si>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</si>
  <si>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</si>
  <si>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</si>
  <si>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</si>
  <si>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</si>
  <si>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</si>
  <si>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</si>
  <si>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</si>
  <si>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</si>
  <si>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</si>
  <si>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</si>
  <si>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</si>
  <si>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</si>
  <si>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</si>
  <si>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</si>
  <si>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</si>
  <si>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</si>
  <si>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</si>
  <si>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</si>
  <si>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</si>
  <si>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</si>
  <si>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</si>
  <si>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</si>
  <si>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</si>
  <si>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</si>
  <si>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</si>
  <si>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</si>
  <si>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</si>
  <si>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</si>
  <si>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</si>
  <si>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</si>
  <si>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</si>
  <si>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</si>
  <si>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</si>
  <si>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</si>
  <si>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</si>
  <si>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</si>
  <si>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</si>
  <si>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</si>
  <si>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</si>
  <si>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</si>
  <si>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</si>
  <si>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</si>
  <si>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</si>
  <si>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</si>
  <si>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</si>
  <si>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</si>
  <si>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</si>
  <si>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</si>
  <si>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</si>
  <si>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</si>
  <si>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</si>
  <si>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</si>
  <si>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</si>
  <si>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</si>
  <si>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</si>
  <si>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</si>
  <si>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</si>
  <si>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</si>
  <si>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</si>
  <si>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</si>
  <si>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</si>
  <si>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</si>
  <si>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</si>
  <si>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</si>
  <si>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</si>
  <si>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</si>
  <si>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</si>
  <si>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</si>
  <si>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</si>
  <si>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</si>
  <si>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</si>
  <si>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</si>
  <si>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</si>
  <si>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</si>
  <si>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</si>
  <si>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</si>
  <si>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</si>
  <si>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</si>
  <si>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</si>
  <si>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</si>
  <si>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</si>
  <si>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</si>
  <si>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</si>
  <si>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</si>
  <si>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</si>
  <si>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</si>
  <si>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</si>
  <si>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</si>
  <si>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</si>
  <si>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</si>
  <si>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</si>
  <si>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</si>
  <si>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</si>
  <si>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</si>
  <si>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</si>
  <si>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</si>
  <si>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</si>
  <si>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</si>
  <si>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</si>
  <si>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</si>
  <si>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</si>
  <si>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</si>
  <si>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</si>
  <si>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</si>
  <si>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</si>
  <si>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</si>
  <si>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</si>
  <si>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</si>
  <si>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</si>
  <si>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</si>
  <si>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</si>
  <si>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</si>
  <si>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</si>
  <si>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</si>
  <si>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</si>
  <si>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</si>
  <si>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</si>
  <si>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</si>
  <si>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</si>
  <si>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</si>
  <si>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</si>
  <si>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</si>
  <si>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</si>
  <si>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</si>
  <si>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</si>
  <si>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</si>
  <si>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</si>
  <si>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</si>
  <si>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</si>
  <si>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</si>
  <si>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</si>
  <si>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</si>
  <si>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</si>
  <si>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</si>
  <si>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</si>
  <si>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</si>
  <si>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</si>
  <si>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</si>
  <si>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</si>
  <si>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</si>
  <si>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</si>
  <si>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</si>
  <si>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</si>
  <si>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</si>
  <si>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</si>
  <si>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</si>
  <si>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</si>
  <si>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</si>
  <si>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</si>
  <si>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</si>
  <si>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</si>
  <si>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</si>
  <si>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</si>
  <si>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</si>
  <si>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</si>
  <si>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</si>
  <si>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</si>
  <si>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</si>
  <si>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</si>
  <si>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</si>
  <si>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</si>
  <si>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</si>
  <si>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</si>
  <si>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</si>
  <si>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</si>
  <si>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</si>
  <si>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</si>
  <si>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</si>
  <si>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</si>
  <si>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</si>
  <si>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</si>
  <si>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</si>
  <si>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</si>
  <si>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</si>
  <si>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</si>
  <si>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</si>
  <si>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</si>
  <si>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</si>
  <si>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</si>
  <si>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</si>
  <si>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</si>
  <si>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</si>
  <si>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</si>
  <si>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</si>
  <si>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</si>
  <si>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</si>
  <si>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</si>
  <si>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</si>
  <si>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</si>
  <si>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</si>
  <si>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</si>
  <si>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</si>
  <si>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</si>
  <si>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</si>
  <si>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</si>
  <si>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</si>
  <si>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</si>
  <si>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</si>
  <si>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</si>
  <si>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</si>
  <si>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</si>
  <si>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</si>
  <si>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</si>
  <si>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</si>
  <si>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</si>
  <si>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</si>
  <si>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</si>
  <si>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</si>
  <si>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</si>
  <si>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</si>
  <si>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</si>
  <si>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</si>
  <si>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</si>
  <si>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</si>
  <si>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</si>
  <si>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</si>
  <si>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</si>
  <si>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</si>
  <si>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</si>
  <si>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</si>
  <si>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</si>
  <si>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</si>
  <si>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</si>
  <si>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</si>
  <si>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</si>
  <si>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</si>
  <si>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</si>
  <si>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</si>
  <si>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</si>
  <si>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</si>
  <si>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</si>
  <si>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</si>
  <si>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</si>
  <si>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</si>
  <si>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</si>
  <si>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</si>
  <si>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</si>
  <si>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</si>
  <si>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</si>
  <si>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</si>
  <si>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</si>
  <si>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</si>
  <si>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</si>
  <si>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</si>
  <si>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</si>
  <si>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</si>
  <si>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</si>
  <si>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</si>
  <si>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</si>
  <si>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</si>
  <si>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</si>
  <si>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</si>
  <si>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</si>
  <si>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</si>
  <si>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</si>
  <si>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</si>
  <si>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</si>
  <si>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</si>
  <si>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</si>
  <si>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</si>
  <si>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</si>
  <si>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</si>
  <si>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</si>
  <si>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</si>
  <si>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</si>
  <si>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</si>
  <si>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</si>
  <si>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</si>
  <si>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</si>
  <si>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</si>
  <si>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</si>
  <si>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</si>
  <si>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</si>
  <si>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</si>
  <si>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</si>
  <si>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</si>
  <si>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</si>
  <si>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</si>
  <si>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</si>
  <si>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</si>
  <si>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</si>
  <si>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</si>
  <si>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</si>
  <si>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</si>
  <si>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</si>
  <si>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</si>
  <si>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</si>
  <si>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</si>
  <si>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</si>
  <si>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</si>
  <si>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</si>
  <si>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</si>
  <si>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</si>
  <si>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</si>
  <si>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</si>
  <si>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</si>
  <si>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</si>
  <si>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</si>
  <si>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</si>
  <si>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</si>
  <si>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</si>
  <si>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</si>
  <si>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</si>
  <si>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</si>
  <si>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</si>
  <si>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</si>
  <si>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</si>
  <si>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</si>
  <si>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</si>
  <si>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</si>
  <si>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</si>
  <si>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</si>
  <si>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</si>
  <si>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</si>
  <si>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</si>
  <si>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</si>
  <si>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</si>
  <si>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</si>
  <si>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</si>
  <si>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</si>
  <si>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</si>
  <si>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</si>
  <si>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</si>
  <si>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</si>
  <si>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</si>
  <si>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</si>
  <si>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</si>
  <si>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</si>
  <si>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</si>
  <si>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</si>
  <si>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</si>
  <si>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</si>
  <si>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</si>
  <si>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</si>
  <si>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</si>
  <si>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</si>
  <si>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</si>
  <si>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</si>
  <si>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</si>
  <si>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</si>
  <si>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</si>
  <si>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</si>
  <si>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</si>
  <si>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</si>
  <si>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</si>
  <si>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</si>
  <si>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</si>
  <si>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</si>
  <si>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</si>
  <si>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</si>
  <si>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</si>
  <si>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</si>
  <si>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</si>
  <si>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</si>
  <si>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</si>
  <si>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</si>
  <si>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</si>
  <si>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</si>
  <si>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</si>
  <si>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</si>
  <si>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</si>
  <si>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</si>
  <si>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</si>
  <si>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</si>
  <si>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</si>
  <si>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</si>
  <si>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</si>
  <si>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</si>
  <si>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</si>
  <si>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</si>
  <si>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</si>
  <si>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</si>
  <si>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</si>
  <si>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</si>
  <si>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</si>
  <si>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</si>
  <si>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</si>
  <si>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</si>
  <si>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</si>
  <si>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</si>
  <si>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</si>
  <si>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</si>
  <si>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</si>
  <si>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</si>
  <si>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</si>
  <si>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</si>
  <si>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</si>
  <si>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</si>
  <si>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</si>
  <si>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</si>
  <si>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</si>
  <si>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</si>
  <si>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</si>
  <si>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</si>
  <si>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</si>
  <si>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</si>
  <si>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</si>
  <si>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</si>
  <si>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</si>
  <si>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</si>
  <si>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</si>
  <si>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</si>
  <si>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</si>
  <si>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</si>
  <si>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</si>
  <si>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</si>
  <si>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</si>
  <si>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</si>
  <si>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</si>
  <si>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</si>
  <si>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</si>
  <si>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</si>
  <si>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</si>
  <si>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</si>
  <si>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</si>
  <si>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</si>
  <si>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</si>
  <si>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</si>
  <si>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</si>
  <si>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</si>
  <si>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</si>
  <si>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</si>
  <si>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</si>
  <si>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</si>
  <si>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</si>
  <si>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</si>
  <si>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</si>
  <si>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</si>
  <si>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</si>
  <si>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</si>
  <si>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</si>
  <si>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</si>
  <si>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</si>
  <si>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</si>
  <si>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</si>
  <si>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</si>
  <si>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</si>
  <si>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</si>
  <si>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</si>
  <si>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</si>
  <si>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</si>
  <si>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</si>
  <si>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</si>
  <si>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</si>
  <si>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</si>
  <si>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</si>
  <si>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</si>
  <si>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</si>
  <si>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</si>
  <si>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</si>
  <si>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</si>
  <si>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</si>
  <si>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</si>
  <si>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</si>
  <si>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</si>
  <si>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</si>
  <si>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</si>
  <si>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</si>
  <si>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</si>
  <si>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</si>
  <si>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</si>
  <si>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</si>
  <si>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</si>
  <si>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</si>
  <si>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</si>
  <si>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</si>
  <si>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</si>
  <si>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</si>
  <si>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</si>
  <si>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</si>
  <si>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</si>
  <si>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</si>
  <si>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</si>
  <si>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</si>
  <si>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</si>
  <si>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</si>
  <si>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</si>
  <si>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</si>
  <si>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</si>
  <si>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</si>
  <si>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</si>
  <si>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</si>
  <si>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</si>
  <si>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</si>
  <si>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</si>
  <si>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</si>
  <si>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</si>
  <si>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</si>
  <si>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</si>
  <si>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</si>
  <si>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</si>
  <si>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</si>
  <si>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</si>
  <si>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</si>
  <si>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</si>
  <si>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</si>
  <si>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</si>
  <si>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</si>
  <si>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</si>
  <si>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</si>
  <si>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</si>
  <si>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</si>
  <si>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</si>
  <si>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</si>
  <si>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</si>
  <si>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</si>
  <si>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</si>
  <si>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</si>
  <si>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</si>
  <si>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</si>
  <si>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</si>
  <si>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</si>
  <si>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</si>
  <si>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</si>
  <si>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</si>
  <si>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</si>
  <si>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</si>
  <si>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</si>
  <si>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</si>
  <si>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</si>
  <si>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</si>
  <si>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</si>
  <si>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</si>
  <si>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</si>
  <si>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</si>
  <si>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</si>
  <si>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</si>
  <si>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</si>
  <si>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</si>
  <si>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</si>
  <si>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</si>
  <si>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</si>
  <si>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</si>
  <si>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</si>
  <si>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</si>
  <si>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</si>
  <si>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</si>
  <si>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</si>
  <si>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</si>
  <si>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</si>
  <si>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</si>
  <si>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</si>
  <si>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</si>
  <si>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</si>
  <si>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</si>
  <si>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</si>
  <si>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</si>
  <si>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</si>
  <si>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</si>
  <si>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</si>
  <si>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</si>
  <si>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</si>
  <si>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</si>
  <si>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</si>
  <si>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</si>
  <si>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</si>
  <si>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</si>
  <si>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</si>
  <si>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</si>
  <si>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</si>
  <si>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</si>
  <si>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</si>
  <si>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</si>
  <si>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</si>
  <si>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</si>
  <si>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</si>
  <si>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</si>
  <si>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</si>
  <si>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</si>
  <si>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</si>
  <si>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</si>
  <si>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</si>
  <si>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</si>
  <si>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</si>
  <si>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</si>
  <si>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</si>
  <si>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</si>
  <si>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</si>
  <si>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</si>
  <si>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</si>
  <si>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</si>
  <si>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</si>
  <si>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</si>
  <si>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</si>
  <si>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</si>
  <si>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</si>
  <si>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</si>
  <si>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</si>
  <si>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</si>
  <si>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</si>
  <si>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</si>
  <si>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</si>
  <si>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</si>
  <si>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</si>
  <si>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</si>
  <si>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</si>
  <si>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</si>
  <si>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</si>
  <si>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</si>
  <si>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</si>
  <si>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</si>
  <si>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</si>
  <si>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</si>
  <si>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</si>
  <si>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</si>
  <si>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</si>
  <si>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</si>
  <si>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</si>
  <si>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</si>
  <si>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</si>
  <si>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</si>
  <si>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</si>
  <si>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</si>
  <si>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</si>
  <si>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</si>
  <si>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</si>
  <si>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</si>
  <si>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</si>
  <si>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</si>
  <si>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</si>
  <si>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</si>
  <si>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</si>
  <si>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</si>
  <si>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</si>
  <si>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</si>
  <si>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</si>
  <si>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</si>
  <si>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</si>
  <si>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</si>
  <si>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</si>
  <si>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</si>
  <si>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</si>
  <si>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</si>
  <si>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</si>
  <si>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</si>
  <si>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</si>
  <si>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</si>
  <si>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</si>
  <si>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</si>
  <si>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</si>
  <si>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</si>
  <si>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</si>
  <si>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</si>
  <si>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</si>
  <si>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</si>
  <si>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</si>
  <si>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</si>
  <si>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</si>
  <si>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</si>
  <si>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</si>
  <si>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</si>
  <si>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</si>
  <si>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</si>
  <si>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</si>
  <si>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</si>
  <si>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</si>
  <si>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</si>
  <si>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</si>
  <si>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</si>
  <si>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</si>
  <si>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</si>
  <si>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</si>
  <si>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</si>
  <si>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</si>
  <si>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</si>
  <si>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</si>
  <si>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</si>
  <si>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</si>
  <si>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</si>
  <si>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</si>
  <si>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</si>
  <si>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</si>
  <si>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</si>
  <si>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</si>
  <si>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</si>
  <si>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</si>
  <si>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</si>
  <si>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</si>
  <si>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</si>
  <si>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</si>
  <si>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</si>
  <si>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</si>
  <si>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</si>
  <si>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</si>
  <si>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</si>
  <si>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</si>
  <si>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</si>
  <si>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</si>
  <si>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</si>
  <si>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</si>
  <si>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</si>
  <si>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</si>
  <si>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</si>
  <si>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</si>
  <si>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</si>
  <si>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</si>
  <si>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</si>
  <si>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</si>
  <si>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</si>
  <si>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</si>
  <si>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</si>
  <si>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</si>
  <si>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</si>
  <si>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</si>
  <si>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</si>
  <si>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</si>
  <si>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</si>
  <si>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</si>
  <si>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</si>
  <si>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</si>
  <si>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</si>
  <si>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</si>
  <si>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</si>
  <si>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</si>
  <si>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</si>
  <si>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</si>
  <si>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</si>
  <si>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</si>
  <si>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</si>
  <si>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</si>
  <si>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</si>
  <si>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</si>
  <si>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</si>
  <si>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</si>
  <si>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</si>
  <si>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</si>
  <si>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</si>
  <si>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</si>
  <si>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</si>
  <si>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</si>
  <si>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</si>
  <si>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</si>
  <si>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</si>
  <si>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</si>
  <si>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</si>
  <si>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</si>
  <si>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</si>
  <si>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</si>
  <si>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</si>
  <si>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</si>
  <si>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</si>
  <si>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</si>
  <si>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</si>
  <si>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</si>
  <si>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</si>
  <si>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</si>
  <si>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</si>
  <si>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</si>
  <si>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</si>
  <si>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</si>
  <si>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</si>
  <si>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</si>
  <si>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</si>
  <si>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</si>
  <si>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</si>
  <si>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</si>
  <si>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</si>
  <si>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</si>
  <si>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</si>
  <si>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</si>
  <si>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</si>
  <si>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</si>
  <si>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</si>
  <si>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</si>
  <si>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</si>
  <si>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</si>
  <si>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</si>
  <si>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</si>
  <si>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</si>
  <si>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</si>
  <si>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</si>
  <si>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</si>
  <si>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</si>
  <si>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</si>
  <si>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</si>
  <si>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</si>
  <si>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</si>
  <si>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</si>
  <si>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</si>
  <si>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</si>
  <si>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</si>
  <si>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</si>
  <si>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</si>
  <si>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</si>
  <si>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</si>
  <si>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</si>
  <si>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</si>
  <si>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</si>
  <si>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</si>
  <si>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</si>
  <si>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</si>
  <si>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</si>
  <si>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</si>
  <si>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</si>
  <si>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</si>
  <si>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</si>
  <si>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</si>
  <si>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</si>
  <si>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</si>
  <si>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</si>
  <si>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</si>
  <si>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</si>
  <si>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</si>
  <si>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</si>
  <si>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</si>
  <si>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</si>
  <si>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</si>
  <si>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</si>
  <si>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</si>
  <si>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</si>
  <si>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</si>
  <si>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</si>
  <si>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</si>
  <si>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</si>
  <si>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</si>
  <si>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</si>
  <si>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</si>
  <si>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</si>
  <si>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</si>
  <si>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</si>
  <si>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</si>
  <si>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</si>
  <si>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</si>
  <si>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</si>
  <si>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</si>
  <si>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</si>
  <si>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</si>
  <si>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</si>
  <si>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</si>
  <si>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</si>
  <si>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</si>
  <si>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</si>
  <si>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</si>
  <si>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</si>
  <si>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</si>
  <si>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</si>
  <si>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</si>
  <si>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</si>
  <si>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</si>
  <si>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</si>
  <si>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</si>
  <si>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</si>
  <si>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</si>
  <si>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</si>
  <si>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</si>
  <si>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</si>
  <si>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</si>
  <si>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</si>
  <si>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</si>
  <si>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</si>
  <si>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</si>
  <si>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</si>
  <si>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</si>
  <si>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</si>
  <si>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</si>
  <si>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</si>
  <si>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</si>
  <si>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</si>
  <si>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</si>
  <si>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</si>
  <si>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</si>
  <si>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</si>
  <si>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</si>
  <si>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</si>
  <si>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</si>
  <si>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</si>
  <si>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</si>
  <si>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</si>
  <si>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</si>
  <si>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</si>
  <si>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</si>
  <si>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</si>
  <si>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</si>
  <si>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</si>
  <si>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</si>
  <si>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</si>
  <si>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</si>
  <si>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</si>
  <si>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</si>
  <si>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</si>
  <si>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</si>
  <si>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</si>
  <si>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</si>
  <si>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</si>
  <si>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</si>
  <si>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</si>
  <si>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</si>
  <si>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</si>
  <si>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</si>
  <si>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</si>
  <si>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</si>
  <si>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</si>
  <si>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</si>
  <si>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</si>
  <si>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</si>
  <si>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</si>
  <si>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</si>
  <si>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</si>
  <si>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</si>
  <si>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</si>
  <si>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</si>
  <si>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</si>
  <si>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</si>
  <si>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</si>
  <si>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</si>
  <si>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</si>
  <si>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</si>
  <si>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</si>
  <si>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</si>
  <si>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</si>
  <si>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</si>
  <si>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</si>
  <si>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</si>
  <si>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</si>
  <si>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</si>
  <si>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</si>
  <si>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</si>
  <si>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</si>
  <si>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</si>
  <si>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</si>
  <si>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</si>
  <si>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</si>
  <si>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</si>
  <si>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</si>
  <si>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</si>
  <si>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</si>
  <si>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</si>
  <si>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</si>
  <si>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</si>
  <si>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</si>
  <si>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</si>
  <si>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</si>
  <si>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</si>
  <si>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</si>
  <si>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</si>
  <si>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</si>
  <si>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</si>
  <si>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</si>
  <si>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</si>
  <si>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</si>
  <si>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</si>
  <si>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</si>
  <si>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</si>
  <si>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</si>
  <si>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</si>
  <si>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</si>
  <si>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</si>
  <si>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</si>
  <si>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</si>
  <si>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</si>
  <si>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</si>
  <si>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</si>
  <si>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</si>
  <si>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</si>
  <si>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</si>
  <si>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</si>
  <si>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</si>
  <si>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</si>
  <si>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</si>
  <si>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</si>
  <si>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</si>
  <si>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</si>
  <si>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</si>
  <si>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</si>
  <si>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</si>
  <si>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</si>
  <si>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</si>
  <si>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</si>
  <si>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</si>
  <si>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</si>
  <si>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</si>
  <si>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</si>
  <si>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</si>
  <si>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</si>
  <si>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</si>
  <si>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</si>
  <si>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</si>
  <si>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</si>
  <si>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</si>
  <si>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</si>
  <si>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</si>
  <si>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</si>
  <si>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</si>
  <si>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</si>
  <si>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</si>
  <si>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</si>
  <si>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</si>
  <si>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</si>
  <si>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</si>
  <si>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</si>
  <si>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</si>
  <si>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</si>
  <si>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</si>
  <si>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</si>
  <si>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</si>
  <si>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</si>
  <si>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</si>
  <si>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</si>
  <si>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</si>
  <si>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</si>
  <si>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</si>
  <si>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</si>
  <si>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</si>
  <si>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</si>
  <si>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</si>
  <si>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</si>
  <si>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</si>
  <si>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</si>
  <si>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</si>
  <si>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</si>
  <si>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</si>
  <si>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</si>
  <si>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</si>
  <si>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</si>
  <si>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</si>
  <si>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</si>
  <si>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</si>
  <si>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</si>
  <si>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</si>
  <si>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</si>
  <si>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</si>
  <si>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</si>
  <si>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</si>
  <si>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</si>
  <si>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</si>
  <si>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</si>
  <si>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</si>
  <si>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</si>
  <si>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</si>
  <si>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</si>
  <si>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</si>
  <si>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</si>
  <si>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</si>
  <si>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</si>
  <si>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</si>
  <si>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</si>
  <si>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</si>
  <si>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</si>
  <si>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</si>
  <si>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</si>
  <si>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</si>
  <si>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</si>
  <si>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</si>
  <si>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</si>
  <si>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</si>
  <si>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</si>
  <si>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</si>
  <si>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</si>
  <si>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</si>
  <si>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</si>
  <si>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</si>
  <si>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</si>
  <si>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</si>
  <si>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</si>
  <si>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</si>
  <si>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</si>
  <si>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</si>
  <si>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</si>
  <si>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</si>
  <si>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</si>
  <si>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</si>
  <si>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</si>
  <si>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</si>
  <si>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</si>
  <si>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</si>
  <si>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</si>
  <si>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</si>
  <si>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</si>
  <si>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</si>
  <si>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</si>
  <si>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</si>
  <si>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</si>
  <si>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</si>
  <si>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</si>
  <si>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</si>
  <si>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</si>
  <si>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</si>
  <si>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</si>
  <si>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</si>
  <si>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</si>
  <si>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</si>
  <si>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</si>
  <si>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</si>
  <si>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</si>
  <si>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</si>
  <si>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</si>
  <si>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</si>
  <si>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</si>
  <si>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</si>
  <si>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</si>
  <si>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</si>
  <si>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</si>
  <si>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</si>
  <si>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</si>
  <si>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</si>
  <si>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</si>
  <si>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</si>
  <si>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</si>
  <si>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</si>
  <si>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</si>
  <si>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</si>
  <si>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</si>
  <si>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</si>
  <si>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</si>
  <si>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</si>
  <si>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</si>
  <si>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</si>
  <si>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</si>
  <si>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</si>
  <si>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</si>
  <si>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</si>
  <si>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</si>
  <si>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</si>
  <si>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</si>
  <si>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</si>
  <si>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</si>
  <si>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</si>
  <si>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</si>
  <si>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</si>
  <si>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</si>
  <si>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</si>
  <si>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</si>
  <si>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</si>
  <si>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</si>
  <si>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</si>
  <si>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</si>
  <si>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</si>
  <si>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</si>
  <si>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</si>
  <si>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</si>
  <si>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</si>
  <si>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</si>
  <si>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</si>
  <si>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</si>
  <si>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</si>
  <si>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</si>
  <si>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</si>
  <si>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</si>
  <si>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</si>
  <si>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</si>
  <si>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</si>
  <si>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</si>
  <si>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</si>
  <si>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</si>
  <si>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</si>
  <si>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</si>
  <si>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</si>
  <si>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</si>
  <si>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</si>
  <si>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</si>
  <si>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</si>
  <si>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</si>
  <si>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</si>
  <si>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</si>
  <si>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</si>
  <si>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</si>
  <si>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</si>
  <si>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</si>
  <si>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</si>
  <si>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</si>
  <si>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</si>
  <si>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</si>
  <si>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</si>
  <si>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</si>
  <si>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</si>
  <si>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</si>
  <si>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</si>
  <si>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</si>
  <si>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</si>
  <si>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</si>
  <si>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</si>
  <si>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</si>
  <si>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</si>
  <si>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</si>
  <si>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</si>
  <si>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</si>
  <si>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</si>
  <si>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</si>
  <si>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</si>
  <si>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</si>
  <si>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</si>
  <si>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</si>
  <si>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</si>
  <si>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</si>
  <si>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</si>
  <si>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</si>
  <si>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</si>
  <si>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</si>
  <si>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</si>
  <si>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</si>
  <si>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</si>
  <si>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</si>
  <si>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</si>
  <si>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</si>
  <si>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</si>
  <si>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</si>
  <si>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</si>
  <si>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</si>
  <si>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</si>
  <si>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</si>
  <si>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</si>
  <si>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</si>
  <si>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</si>
  <si>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</si>
  <si>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</si>
  <si>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</si>
  <si>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</si>
  <si>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</si>
  <si>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</si>
  <si>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</si>
  <si>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</si>
  <si>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</si>
  <si>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</si>
  <si>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</si>
  <si>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</si>
  <si>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</si>
  <si>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</si>
  <si>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</si>
  <si>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</si>
  <si>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</si>
  <si>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</si>
  <si>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</si>
  <si>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</si>
  <si>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</si>
  <si>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</si>
  <si>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</si>
  <si>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</si>
  <si>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</si>
  <si>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</si>
  <si>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</si>
  <si>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</si>
  <si>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</si>
  <si>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</si>
  <si>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</si>
  <si>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</si>
  <si>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</si>
  <si>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</si>
  <si>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</si>
  <si>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</si>
  <si>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</si>
  <si>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</si>
  <si>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</si>
  <si>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</si>
  <si>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</si>
  <si>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</si>
  <si>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</si>
  <si>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</si>
  <si>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</si>
  <si>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</si>
  <si>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</si>
  <si>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</si>
  <si>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</si>
  <si>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</si>
  <si>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</si>
  <si>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</si>
  <si>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</si>
  <si>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</si>
  <si>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</si>
  <si>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</si>
  <si>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</si>
  <si>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</si>
  <si>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</si>
  <si>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</si>
  <si>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</si>
  <si>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</si>
  <si>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</si>
  <si>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</si>
  <si>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</si>
  <si>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</si>
  <si>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</si>
  <si>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</si>
  <si>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</si>
  <si>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</si>
  <si>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</si>
  <si>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</si>
  <si>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</si>
  <si>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</si>
  <si>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</si>
  <si>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</si>
  <si>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</si>
  <si>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</si>
  <si>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</si>
  <si>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</si>
  <si>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</si>
  <si>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</si>
  <si>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</si>
  <si>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</si>
  <si>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</si>
  <si>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</si>
  <si>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</si>
  <si>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</si>
  <si>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</si>
  <si>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</si>
  <si>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</si>
  <si>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</si>
  <si>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</si>
  <si>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</si>
  <si>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</si>
  <si>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</si>
  <si>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</si>
  <si>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</si>
  <si>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</si>
  <si>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</si>
  <si>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</si>
  <si>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</si>
  <si>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</si>
  <si>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</si>
  <si>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</si>
  <si>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</si>
  <si>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</si>
  <si>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</si>
  <si>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</si>
  <si>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</si>
  <si>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</si>
  <si>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</si>
  <si>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</si>
  <si>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</si>
  <si>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</si>
  <si>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</si>
  <si>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</si>
  <si>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</si>
  <si>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</si>
  <si>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</si>
  <si>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</si>
  <si>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</si>
  <si>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</si>
  <si>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</si>
  <si>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</si>
  <si>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</si>
  <si>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</si>
  <si>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</si>
  <si>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</si>
  <si>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</si>
  <si>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</si>
  <si>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</si>
  <si>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</si>
  <si>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</si>
  <si>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</si>
  <si>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</si>
  <si>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</si>
  <si>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</si>
  <si>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</si>
  <si>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</si>
  <si>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</si>
  <si>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</si>
  <si>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</si>
  <si>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</si>
  <si>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</si>
  <si>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</si>
  <si>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</si>
  <si>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</si>
  <si>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</si>
  <si>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</si>
  <si>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</si>
  <si>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</si>
  <si>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</si>
  <si>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</si>
  <si>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</si>
  <si>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</si>
  <si>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</si>
  <si>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</si>
  <si>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</si>
  <si>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</si>
  <si>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</si>
  <si>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</si>
  <si>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</si>
  <si>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</si>
  <si>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</si>
  <si>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</si>
  <si>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</si>
  <si>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</si>
  <si>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</si>
  <si>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</si>
  <si>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</si>
  <si>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</si>
  <si>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</si>
  <si>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</si>
  <si>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</si>
  <si>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</si>
  <si>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</si>
  <si>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</si>
  <si>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</si>
  <si>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</si>
  <si>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</si>
  <si>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</si>
  <si>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</si>
  <si>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</si>
  <si>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</si>
  <si>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</si>
  <si>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</si>
  <si>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</si>
  <si>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</si>
  <si>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</si>
  <si>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</si>
  <si>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</si>
  <si>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</si>
  <si>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</si>
  <si>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</si>
  <si>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</si>
  <si>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</si>
  <si>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</si>
  <si>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</si>
  <si>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</si>
  <si>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</si>
  <si>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</si>
  <si>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</si>
  <si>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</si>
  <si>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</si>
  <si>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</si>
  <si>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</si>
  <si>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</si>
  <si>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</si>
  <si>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</si>
  <si>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</si>
  <si>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</si>
  <si>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</si>
  <si>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</si>
  <si>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</si>
  <si>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</si>
  <si>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</si>
  <si>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</si>
  <si>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</si>
  <si>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</si>
  <si>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</si>
  <si>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</si>
  <si>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</si>
  <si>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</si>
  <si>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</si>
  <si>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</si>
  <si>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</si>
  <si>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</si>
  <si>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</si>
  <si>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</si>
  <si>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</si>
  <si>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</si>
  <si>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</si>
  <si>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</si>
  <si>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</si>
  <si>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</si>
  <si>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</si>
  <si>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</si>
  <si>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</si>
  <si>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</si>
  <si>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</si>
  <si>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</si>
  <si>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</si>
  <si>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</si>
  <si>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</si>
  <si>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</si>
  <si>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</si>
  <si>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</si>
  <si>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</si>
  <si>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</si>
  <si>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</si>
  <si>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</si>
  <si>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</si>
  <si>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</si>
  <si>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</si>
  <si>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</si>
  <si>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</si>
  <si>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</si>
  <si>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</si>
  <si>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</si>
  <si>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</si>
  <si>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</si>
  <si>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</si>
  <si>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</si>
  <si>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</si>
  <si>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</si>
  <si>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</si>
  <si>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</si>
  <si>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</si>
  <si>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</si>
  <si>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</si>
  <si>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</si>
  <si>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</si>
  <si>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</si>
  <si>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</si>
  <si>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</si>
  <si>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</si>
  <si>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</si>
  <si>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</si>
  <si>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</si>
  <si>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</si>
  <si>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</si>
  <si>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</si>
  <si>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</si>
  <si>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</si>
  <si>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</si>
  <si>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</si>
  <si>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</si>
  <si>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</si>
  <si>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</si>
  <si>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</si>
  <si>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</si>
  <si>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</si>
  <si>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</si>
  <si>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</si>
  <si>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</si>
  <si>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</si>
  <si>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</si>
  <si>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</si>
  <si>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</si>
  <si>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</si>
  <si>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</si>
  <si>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</si>
  <si>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</si>
  <si>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</si>
  <si>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</si>
  <si>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</si>
  <si>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</si>
  <si>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</si>
  <si>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</si>
  <si>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</si>
  <si>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</si>
  <si>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</si>
  <si>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</si>
  <si>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</si>
  <si>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</si>
  <si>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</si>
  <si>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</si>
  <si>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</si>
  <si>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</si>
  <si>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</si>
  <si>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</si>
  <si>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</si>
  <si>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</si>
  <si>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</si>
  <si>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</si>
  <si>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</si>
  <si>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</si>
  <si>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</si>
  <si>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</si>
  <si>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</si>
  <si>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</si>
  <si>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</si>
  <si>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</si>
  <si>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</si>
  <si>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</si>
  <si>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</si>
  <si>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</si>
  <si>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</si>
  <si>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</si>
  <si>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</si>
  <si>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</si>
  <si>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</si>
  <si>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</si>
  <si>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</si>
  <si>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</si>
  <si>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</si>
  <si>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</si>
  <si>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</si>
  <si>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</si>
  <si>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</si>
  <si>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</si>
  <si>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</si>
  <si>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</si>
  <si>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</si>
  <si>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</si>
  <si>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</si>
  <si>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</si>
  <si>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</si>
  <si>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</si>
  <si>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</si>
  <si>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</si>
  <si>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</si>
  <si>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</si>
  <si>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</si>
  <si>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</si>
  <si>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</si>
  <si>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</si>
  <si>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</si>
  <si>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</si>
  <si>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</si>
  <si>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</si>
  <si>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</si>
  <si>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</si>
  <si>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</si>
  <si>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</si>
  <si>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</si>
  <si>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</si>
  <si>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</si>
  <si>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</si>
  <si>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</si>
  <si>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</si>
  <si>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</si>
  <si>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</si>
  <si>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</si>
  <si>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</si>
  <si>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</si>
  <si>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</si>
  <si>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</si>
  <si>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</si>
  <si>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</si>
  <si>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</si>
  <si>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</si>
  <si>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</si>
  <si>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</si>
  <si>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</si>
  <si>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</si>
  <si>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</si>
  <si>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</si>
  <si>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</si>
  <si>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</si>
  <si>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</si>
  <si>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</si>
  <si>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</si>
  <si>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</si>
  <si>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</si>
  <si>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</si>
  <si>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</si>
  <si>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</si>
  <si>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</si>
  <si>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</si>
  <si>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</si>
  <si>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</si>
  <si>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</si>
  <si>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</si>
  <si>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</si>
  <si>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</si>
  <si>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</si>
  <si>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</si>
  <si>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</si>
  <si>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</si>
  <si>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</si>
  <si>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</si>
  <si>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</si>
  <si>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</si>
  <si>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</si>
  <si>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</si>
  <si>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</si>
  <si>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</si>
  <si>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</si>
  <si>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</si>
  <si>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</si>
  <si>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</si>
  <si>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</si>
  <si>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</si>
  <si>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</si>
  <si>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</si>
  <si>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</si>
  <si>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</si>
  <si>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</si>
  <si>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</si>
  <si>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</si>
  <si>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</si>
  <si>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</si>
  <si>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</si>
  <si>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</si>
  <si>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</si>
  <si>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</si>
  <si>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</si>
  <si>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</si>
  <si>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</si>
  <si>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</si>
  <si>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</si>
  <si>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</si>
  <si>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</si>
  <si>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</si>
  <si>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</si>
  <si>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</si>
  <si>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</si>
  <si>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</si>
  <si>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</si>
  <si>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</si>
  <si>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</si>
  <si>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</si>
  <si>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</si>
  <si>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</si>
  <si>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</si>
  <si>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</si>
  <si>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</si>
  <si>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</si>
  <si>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</si>
  <si>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</si>
  <si>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</si>
  <si>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</si>
  <si>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</si>
  <si>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</si>
  <si>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</si>
  <si>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</si>
  <si>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</si>
  <si>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</si>
  <si>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</si>
  <si>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</si>
  <si>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</si>
  <si>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</si>
  <si>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</si>
  <si>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</si>
  <si>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</si>
  <si>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</si>
  <si>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</si>
  <si>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</si>
  <si>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</si>
  <si>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</si>
  <si>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</si>
  <si>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</si>
  <si>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</si>
  <si>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</si>
  <si>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</si>
  <si>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</si>
  <si>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</si>
  <si>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</si>
  <si>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</si>
  <si>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</si>
  <si>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</si>
  <si>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</si>
  <si>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</si>
  <si>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</si>
  <si>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</si>
  <si>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</si>
  <si>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</si>
  <si>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</si>
  <si>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</si>
  <si>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</si>
  <si>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</si>
  <si>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</si>
  <si>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</si>
  <si>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</si>
  <si>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</si>
  <si>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</si>
  <si>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</si>
  <si>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</si>
  <si>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</si>
  <si>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</si>
  <si>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</si>
  <si>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</si>
  <si>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</si>
  <si>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</si>
  <si>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</si>
  <si>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</si>
  <si>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</si>
  <si>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</si>
  <si>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</si>
  <si>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</si>
  <si>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</si>
  <si>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</si>
  <si>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</si>
  <si>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</si>
  <si>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</si>
  <si>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</si>
  <si>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</si>
  <si>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</si>
  <si>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</si>
  <si>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</si>
  <si>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</si>
  <si>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</si>
  <si>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</si>
  <si>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</si>
  <si>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</si>
  <si>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</si>
  <si>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</si>
  <si>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</si>
  <si>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</si>
  <si>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</si>
  <si>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</si>
  <si>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</si>
  <si>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</si>
  <si>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</si>
  <si>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</si>
  <si>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</si>
  <si>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</si>
  <si>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</si>
  <si>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</si>
  <si>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</si>
  <si>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</si>
  <si>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</si>
  <si>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</si>
  <si>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</si>
  <si>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</si>
  <si>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</si>
  <si>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</si>
  <si>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</si>
  <si>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</si>
  <si>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</si>
  <si>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</si>
  <si>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</si>
  <si>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</si>
  <si>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</si>
  <si>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</si>
  <si>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</si>
  <si>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</si>
  <si>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</si>
  <si>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</si>
  <si>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</si>
  <si>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</si>
  <si>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</si>
  <si>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</si>
  <si>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</si>
  <si>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</si>
  <si>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</si>
  <si>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</si>
  <si>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</si>
  <si>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</si>
  <si>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</si>
  <si>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</si>
  <si>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</si>
  <si>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</si>
  <si>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</si>
  <si>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</si>
  <si>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</si>
  <si>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</si>
  <si>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</si>
  <si>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</si>
  <si>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</si>
  <si>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</si>
  <si>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</si>
  <si>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</si>
  <si>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</si>
  <si>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</si>
  <si>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</si>
  <si>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</si>
  <si>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</si>
  <si>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</si>
  <si>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</si>
  <si>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</si>
  <si>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</si>
  <si>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</si>
  <si>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</si>
  <si>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</si>
  <si>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</si>
  <si>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</si>
  <si>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</si>
  <si>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</si>
  <si>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</si>
  <si>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</si>
  <si>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</si>
  <si>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</si>
  <si>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</si>
  <si>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</si>
  <si>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</si>
  <si>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</si>
  <si>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</si>
  <si>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</si>
  <si>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</si>
  <si>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</si>
  <si>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</si>
  <si>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</si>
  <si>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</si>
  <si>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</si>
  <si>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</si>
  <si>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</si>
  <si>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</si>
  <si>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</si>
  <si>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</si>
  <si>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</si>
  <si>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</si>
  <si>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</si>
  <si>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</si>
  <si>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</si>
  <si>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</si>
  <si>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</si>
  <si>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</si>
  <si>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</si>
  <si>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</si>
  <si>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</si>
  <si>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</si>
  <si>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</si>
  <si>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</si>
  <si>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</si>
  <si>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</si>
  <si>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</si>
  <si>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</si>
  <si>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</si>
  <si>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</si>
  <si>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</si>
  <si>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</si>
  <si>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</si>
  <si>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</si>
  <si>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</si>
  <si>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</si>
  <si>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</si>
  <si>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</si>
  <si>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</si>
  <si>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</si>
  <si>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</si>
  <si>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</si>
  <si>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</si>
  <si>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</si>
  <si>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</si>
  <si>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</si>
  <si>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</si>
  <si>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</si>
  <si>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</si>
  <si>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</si>
  <si>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</si>
  <si>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</si>
  <si>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</si>
  <si>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</si>
  <si>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</si>
  <si>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</si>
  <si>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</si>
  <si>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</si>
  <si>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</si>
  <si>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</si>
  <si>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</si>
  <si>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</si>
  <si>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</si>
  <si>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</si>
  <si>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</si>
  <si>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</si>
  <si>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</si>
  <si>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</si>
  <si>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</si>
  <si>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</si>
  <si>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</si>
  <si>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</si>
  <si>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</si>
  <si>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</si>
  <si>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</si>
  <si>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</si>
  <si>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</si>
  <si>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</si>
  <si>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</si>
  <si>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</si>
  <si>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</si>
  <si>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</si>
  <si>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</si>
  <si>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</si>
  <si>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</si>
  <si>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</si>
  <si>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</si>
  <si>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</si>
  <si>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</si>
  <si>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</si>
  <si>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</si>
  <si>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</si>
  <si>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</si>
  <si>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</si>
  <si>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</si>
  <si>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</si>
  <si>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</si>
  <si>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</si>
  <si>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</si>
  <si>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</si>
  <si>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</si>
  <si>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</si>
  <si>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</si>
  <si>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</si>
  <si>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</si>
  <si>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</si>
  <si>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</si>
  <si>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</si>
  <si>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</si>
  <si>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</si>
  <si>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</si>
  <si>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</si>
  <si>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</si>
  <si>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</si>
  <si>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</si>
  <si>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</si>
  <si>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</si>
  <si>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</si>
  <si>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</si>
  <si>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</si>
  <si>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</si>
  <si>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</si>
  <si>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</si>
  <si>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</si>
  <si>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</si>
  <si>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</si>
  <si>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</si>
  <si>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</si>
  <si>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</si>
  <si>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</si>
  <si>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</si>
  <si>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</si>
  <si>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</si>
  <si>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</si>
  <si>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</si>
  <si>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</si>
  <si>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</si>
  <si>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</si>
  <si>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</si>
  <si>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</si>
  <si>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</si>
  <si>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</si>
  <si>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</si>
  <si>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</si>
  <si>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</si>
  <si>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</si>
  <si>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</si>
  <si>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</si>
  <si>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</si>
  <si>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</si>
  <si>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</si>
  <si>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</si>
  <si>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</si>
  <si>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</si>
  <si>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</si>
  <si>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</si>
  <si>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</si>
  <si>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</si>
  <si>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</si>
  <si>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</si>
  <si>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</si>
  <si>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</si>
  <si>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</si>
  <si>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</si>
  <si>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</si>
  <si>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</si>
  <si>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</si>
  <si>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</si>
  <si>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</si>
  <si>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</si>
  <si>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</si>
  <si>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</si>
  <si>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</si>
  <si>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</si>
  <si>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</si>
  <si>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</si>
  <si>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</si>
  <si>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</si>
  <si>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</si>
  <si>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</si>
  <si>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</si>
  <si>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</si>
  <si>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</si>
  <si>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</si>
  <si>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</si>
  <si>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</si>
  <si>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</si>
  <si>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</si>
  <si>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</si>
  <si>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</si>
  <si>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</si>
  <si>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</si>
  <si>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</si>
  <si>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</si>
  <si>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</si>
  <si>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</si>
  <si>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</si>
  <si>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</si>
  <si>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</si>
  <si>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</si>
  <si>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</si>
  <si>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</si>
  <si>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</si>
  <si>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</si>
  <si>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</si>
  <si>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</si>
  <si>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</si>
  <si>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</si>
  <si>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</si>
  <si>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</si>
  <si>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</si>
  <si>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</si>
  <si>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</si>
  <si>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</si>
  <si>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</si>
  <si>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</si>
  <si>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</si>
  <si>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</si>
  <si>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</si>
  <si>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</si>
  <si>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</si>
  <si>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</si>
  <si>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</si>
  <si>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</si>
  <si>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</si>
  <si>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</si>
  <si>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</si>
  <si>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</si>
  <si>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</si>
  <si>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</si>
  <si>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</si>
  <si>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</si>
  <si>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</si>
  <si>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</si>
  <si>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</si>
  <si>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</si>
  <si>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</si>
  <si>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</si>
  <si>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</si>
  <si>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</si>
  <si>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</si>
  <si>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</si>
  <si>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</si>
  <si>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</si>
  <si>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</si>
  <si>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</si>
  <si>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</si>
  <si>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</si>
  <si>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</si>
  <si>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</si>
  <si>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</si>
  <si>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</si>
  <si>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</si>
  <si>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</si>
  <si>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</si>
  <si>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</si>
  <si>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</si>
  <si>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</si>
  <si>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</si>
  <si>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</si>
  <si>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</si>
  <si>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</si>
  <si>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</si>
  <si>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</si>
  <si>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</si>
  <si>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</si>
  <si>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</si>
  <si>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</si>
  <si>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</si>
  <si>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</si>
  <si>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</si>
  <si>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</si>
  <si>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</si>
  <si>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</si>
  <si>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</si>
  <si>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</si>
  <si>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</si>
  <si>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</si>
  <si>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</si>
  <si>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</si>
  <si>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</si>
  <si>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</si>
  <si>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</si>
  <si>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</si>
  <si>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</si>
  <si>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</si>
  <si>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</si>
  <si>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</si>
  <si>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</si>
  <si>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</si>
  <si>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</si>
  <si>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</si>
  <si>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</si>
  <si>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</si>
  <si>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</si>
  <si>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</si>
  <si>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</si>
  <si>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</si>
  <si>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</si>
  <si>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</si>
  <si>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</si>
  <si>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</si>
  <si>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</si>
  <si>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</si>
  <si>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</si>
  <si>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</si>
  <si>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</si>
  <si>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</si>
  <si>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</si>
  <si>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</si>
  <si>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</si>
  <si>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</si>
  <si>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</si>
  <si>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</si>
  <si>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</si>
  <si>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</si>
  <si>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</si>
  <si>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</si>
  <si>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</si>
  <si>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</si>
  <si>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</si>
  <si>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</si>
  <si>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</si>
  <si>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</si>
  <si>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</si>
  <si>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</si>
  <si>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</si>
  <si>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</si>
  <si>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</si>
  <si>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</si>
  <si>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</si>
  <si>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</si>
  <si>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</si>
  <si>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</si>
  <si>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</si>
  <si>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</si>
  <si>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</si>
  <si>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</si>
  <si>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</si>
  <si>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</si>
  <si>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</si>
  <si>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</si>
  <si>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</si>
  <si>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</si>
  <si>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</si>
  <si>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</si>
  <si>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</si>
  <si>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</si>
  <si>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</si>
  <si>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</si>
  <si>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</si>
  <si>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</si>
  <si>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</si>
  <si>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</si>
  <si>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</si>
  <si>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</si>
  <si>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</si>
  <si>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</si>
  <si>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</si>
  <si>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</si>
  <si>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</si>
  <si>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</si>
  <si>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</si>
  <si>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</si>
  <si>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</si>
  <si>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</si>
  <si>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</si>
  <si>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</si>
  <si>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</si>
  <si>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</si>
  <si>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</si>
  <si>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</si>
  <si>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</si>
  <si>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</si>
  <si>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</si>
  <si>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</si>
  <si>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</si>
  <si>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</si>
  <si>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</si>
  <si>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</si>
  <si>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</si>
  <si>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</si>
  <si>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</si>
  <si>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</si>
  <si>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</si>
  <si>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</si>
  <si>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</si>
  <si>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</si>
  <si>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</si>
  <si>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</si>
  <si>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</si>
  <si>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</si>
  <si>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</si>
  <si>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</si>
  <si>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</si>
  <si>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</si>
  <si>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</si>
  <si>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</si>
  <si>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</si>
  <si>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</si>
  <si>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</si>
  <si>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</si>
  <si>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</si>
  <si>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</si>
  <si>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</si>
  <si>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</si>
  <si>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</si>
  <si>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</si>
  <si>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</si>
  <si>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</si>
  <si>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</si>
  <si>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</si>
  <si>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</si>
  <si>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</si>
  <si>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</si>
  <si>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</si>
  <si>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</si>
  <si>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</si>
  <si>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</si>
  <si>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</si>
  <si>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</si>
  <si>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</si>
  <si>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</si>
  <si>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</si>
  <si>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</si>
  <si>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</si>
  <si>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</si>
  <si>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</si>
  <si>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</si>
  <si>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</si>
  <si>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</si>
  <si>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</si>
  <si>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</si>
  <si>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</si>
  <si>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</si>
  <si>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</si>
  <si>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</si>
  <si>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</si>
  <si>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</si>
  <si>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</si>
  <si>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</si>
  <si>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</si>
  <si>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</si>
  <si>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</si>
  <si>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</si>
  <si>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</si>
  <si>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</si>
  <si>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</si>
  <si>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</si>
  <si>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</si>
  <si>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</si>
  <si>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</si>
  <si>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</si>
  <si>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</si>
  <si>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</si>
  <si>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</si>
  <si>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</si>
  <si>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</si>
  <si>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</si>
  <si>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</si>
  <si>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</si>
  <si>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</si>
  <si>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</si>
  <si>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</si>
  <si>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</si>
  <si>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</si>
  <si>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</si>
  <si>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</si>
  <si>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</si>
  <si>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</si>
  <si>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</si>
  <si>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</si>
  <si>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</si>
  <si>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</si>
  <si>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</si>
  <si>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</si>
  <si>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</si>
  <si>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</si>
  <si>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</si>
  <si>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</si>
  <si>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</si>
  <si>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</si>
  <si>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</si>
  <si>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</si>
  <si>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</si>
  <si>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</si>
  <si>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</si>
  <si>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</si>
  <si>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</si>
  <si>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</si>
  <si>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</si>
  <si>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</si>
  <si>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</si>
  <si>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</si>
  <si>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</si>
  <si>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</si>
  <si>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</si>
  <si>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</si>
  <si>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</si>
  <si>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</si>
  <si>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</si>
  <si>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</si>
  <si>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</si>
  <si>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</si>
  <si>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</si>
  <si>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</si>
  <si>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</si>
  <si>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</si>
  <si>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</si>
  <si>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</si>
  <si>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</si>
  <si>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</si>
  <si>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</si>
  <si>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</si>
  <si>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</si>
  <si>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</si>
  <si>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</si>
  <si>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</si>
  <si>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</si>
  <si>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</si>
  <si>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</si>
  <si>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</si>
  <si>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</si>
  <si>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</si>
  <si>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</si>
  <si>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</si>
  <si>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</si>
  <si>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</si>
  <si>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</si>
  <si>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</si>
  <si>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</si>
  <si>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</si>
  <si>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</si>
  <si>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</si>
  <si>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</si>
  <si>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</si>
  <si>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</si>
  <si>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</si>
  <si>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</si>
  <si>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</si>
  <si>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</si>
  <si>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</si>
  <si>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</si>
  <si>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</si>
  <si>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</si>
  <si>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</si>
  <si>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</si>
  <si>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</si>
  <si>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</si>
  <si>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</si>
  <si>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</si>
  <si>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</si>
  <si>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</si>
  <si>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</si>
  <si>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</si>
  <si>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</si>
  <si>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</si>
  <si>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</si>
  <si>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</si>
  <si>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</si>
  <si>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</si>
  <si>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</si>
  <si>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</si>
  <si>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</si>
  <si>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</si>
  <si>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</si>
  <si>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</si>
  <si>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</si>
  <si>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</si>
  <si>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</si>
  <si>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</si>
  <si>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</si>
  <si>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</si>
  <si>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</si>
  <si>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</si>
  <si>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</si>
  <si>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</si>
  <si>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</si>
  <si>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</si>
  <si>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</si>
  <si>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</si>
  <si>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</si>
  <si>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</si>
  <si>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</si>
  <si>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</si>
  <si>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</si>
  <si>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</si>
  <si>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</si>
  <si>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</si>
  <si>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</si>
  <si>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</si>
  <si>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</si>
  <si>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</si>
  <si>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</si>
  <si>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</si>
  <si>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</si>
  <si>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</si>
  <si>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</si>
  <si>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</si>
  <si>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</si>
  <si>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</si>
  <si>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</si>
  <si>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</si>
  <si>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</si>
  <si>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</si>
  <si>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</si>
  <si>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</si>
  <si>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</si>
  <si>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</si>
  <si>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</si>
  <si>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</si>
  <si>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</si>
  <si>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</si>
  <si>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</si>
  <si>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</si>
  <si>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</si>
  <si>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</si>
  <si>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</si>
  <si>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</si>
  <si>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</si>
  <si>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</si>
  <si>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</si>
  <si>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</si>
  <si>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</si>
  <si>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</si>
  <si>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</si>
  <si>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</si>
  <si>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</si>
  <si>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</si>
  <si>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</si>
  <si>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</si>
  <si>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</si>
  <si>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</si>
  <si>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</si>
  <si>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</si>
  <si>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</si>
  <si>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</si>
  <si>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</si>
  <si>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</si>
  <si>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</si>
  <si>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</si>
  <si>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</si>
  <si>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</si>
  <si>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</si>
  <si>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</si>
  <si>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</si>
  <si>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</si>
  <si>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</si>
  <si>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</si>
  <si>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</si>
  <si>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</si>
  <si>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</si>
  <si>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</si>
  <si>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</si>
  <si>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</si>
  <si>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</si>
  <si>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</si>
  <si>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</si>
  <si>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</si>
  <si>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</si>
  <si>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</si>
  <si>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</si>
  <si>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</si>
  <si>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</si>
  <si>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</si>
  <si>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</si>
  <si>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</si>
  <si>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</si>
  <si>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</si>
  <si>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</si>
  <si>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</si>
  <si>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</si>
  <si>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</si>
  <si>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</si>
  <si>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</si>
  <si>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</si>
  <si>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</si>
  <si>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</si>
  <si>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</si>
  <si>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</si>
  <si>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</si>
  <si>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</si>
  <si>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</si>
  <si>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</si>
  <si>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</si>
  <si>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</si>
  <si>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</si>
  <si>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</si>
  <si>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</si>
  <si>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</si>
  <si>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</si>
  <si>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</si>
  <si>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</si>
  <si>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</si>
  <si>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</si>
  <si>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</si>
  <si>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</si>
  <si>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</si>
  <si>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</si>
  <si>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</si>
  <si>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</si>
  <si>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</si>
  <si>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</si>
  <si>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</si>
  <si>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</si>
  <si>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</si>
  <si>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</si>
  <si>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</si>
  <si>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</si>
  <si>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</si>
  <si>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</si>
  <si>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</si>
  <si>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</si>
  <si>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</si>
  <si>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</si>
  <si>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</si>
  <si>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</si>
  <si>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</si>
  <si>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</si>
  <si>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</si>
  <si>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</si>
  <si>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</si>
  <si>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</si>
  <si>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</si>
  <si>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</si>
  <si>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</si>
  <si>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</si>
  <si>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</si>
  <si>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</si>
  <si>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</si>
  <si>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</si>
  <si>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</si>
  <si>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</si>
  <si>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</si>
  <si>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</si>
  <si>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</si>
  <si>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</si>
  <si>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</si>
  <si>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</si>
  <si>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</si>
  <si>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</si>
  <si>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</si>
  <si>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</si>
  <si>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</si>
  <si>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</si>
  <si>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</si>
  <si>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</si>
  <si>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</si>
  <si>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</si>
  <si>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</si>
  <si>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</si>
  <si>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</si>
  <si>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</si>
  <si>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</si>
  <si>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</si>
  <si>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</si>
  <si>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</si>
  <si>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</si>
  <si>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</si>
  <si>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</si>
  <si>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</si>
  <si>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</si>
  <si>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</si>
  <si>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</si>
  <si>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</si>
  <si>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</si>
  <si>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</si>
  <si>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</si>
  <si>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</si>
  <si>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</si>
  <si>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</si>
  <si>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</si>
  <si>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</si>
  <si>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</si>
  <si>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</si>
  <si>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</si>
  <si>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</si>
  <si>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</si>
  <si>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</si>
  <si>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</si>
  <si>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</si>
  <si>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</si>
  <si>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</si>
  <si>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</si>
  <si>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</si>
  <si>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</si>
  <si>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</si>
  <si>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</si>
  <si>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</si>
  <si>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</si>
  <si>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</si>
  <si>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</si>
  <si>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</si>
  <si>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</si>
  <si>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</si>
  <si>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</si>
  <si>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</si>
  <si>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</si>
  <si>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</si>
  <si>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</si>
  <si>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</si>
  <si>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</si>
  <si>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</si>
  <si>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</si>
  <si>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</si>
  <si>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</si>
  <si>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</si>
  <si>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</si>
  <si>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</si>
  <si>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</si>
  <si>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</si>
  <si>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</si>
  <si>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</si>
  <si>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</si>
  <si>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</si>
  <si>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</si>
  <si>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</si>
  <si>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</si>
  <si>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</si>
  <si>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</si>
  <si>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</si>
  <si>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</si>
  <si>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</si>
  <si>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</si>
  <si>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</si>
  <si>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</si>
  <si>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</si>
  <si>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</si>
  <si>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</si>
  <si>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</si>
  <si>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</si>
  <si>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</si>
  <si>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</si>
  <si>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</si>
  <si>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</si>
  <si>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</si>
  <si>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</si>
  <si>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</si>
  <si>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</si>
  <si>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</si>
  <si>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</si>
  <si>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</si>
  <si>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</si>
  <si>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</si>
  <si>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</si>
  <si>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</si>
  <si>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</si>
  <si>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</si>
  <si>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</si>
  <si>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</si>
  <si>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</si>
  <si>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</si>
  <si>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</si>
  <si>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</si>
  <si>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</si>
  <si>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</si>
  <si>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</si>
  <si>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</si>
  <si>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</si>
  <si>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</si>
  <si>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</si>
  <si>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</si>
  <si>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</si>
  <si>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</si>
  <si>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</si>
  <si>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</si>
  <si>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</si>
  <si>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</si>
  <si>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</si>
  <si>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</si>
  <si>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</si>
  <si>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</si>
  <si>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</si>
  <si>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</si>
  <si>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</si>
  <si>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</si>
  <si>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</si>
  <si>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</si>
  <si>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</si>
  <si>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</si>
  <si>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</si>
  <si>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</si>
  <si>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</si>
  <si>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</si>
  <si>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</si>
  <si>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</si>
  <si>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</si>
  <si>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</si>
  <si>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</si>
  <si>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</si>
  <si>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</si>
  <si>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</si>
  <si>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</si>
  <si>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</si>
  <si>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</si>
  <si>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</si>
  <si>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</si>
  <si>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</si>
  <si>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</si>
  <si>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</si>
  <si>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</si>
  <si>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</si>
  <si>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</si>
  <si>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</si>
  <si>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</si>
  <si>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</si>
  <si>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</si>
  <si>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</si>
  <si>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</si>
  <si>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</si>
  <si>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</si>
  <si>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</si>
  <si>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</si>
  <si>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</si>
  <si>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</si>
  <si>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</si>
  <si>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</si>
  <si>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</si>
  <si>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</si>
  <si>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</si>
  <si>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</si>
  <si>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</si>
  <si>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</si>
  <si>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</si>
  <si>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</si>
  <si>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</si>
  <si>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</si>
  <si>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</si>
  <si>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</si>
  <si>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</si>
  <si>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</si>
  <si>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</si>
  <si>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</si>
  <si>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</si>
  <si>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</si>
  <si>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</si>
  <si>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</si>
  <si>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</si>
  <si>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</si>
  <si>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</si>
  <si>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</si>
  <si>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</si>
  <si>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</si>
  <si>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</si>
  <si>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</si>
  <si>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</si>
  <si>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</si>
  <si>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</si>
  <si>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</si>
  <si>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</si>
  <si>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</si>
  <si>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</si>
  <si>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</si>
  <si>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</si>
  <si>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</si>
  <si>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</si>
  <si>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</si>
  <si>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</si>
  <si>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</si>
  <si>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</si>
  <si>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</si>
  <si>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</si>
  <si>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</si>
  <si>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</si>
  <si>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</si>
  <si>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</si>
  <si>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</si>
  <si>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</si>
  <si>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</si>
  <si>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</si>
  <si>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</si>
  <si>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</si>
  <si>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</si>
  <si>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</si>
  <si>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</si>
  <si>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</si>
  <si>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</si>
  <si>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</si>
  <si>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</si>
  <si>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</si>
  <si>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</si>
  <si>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</si>
  <si>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</si>
  <si>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</si>
  <si>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</si>
  <si>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</si>
  <si>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</si>
  <si>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</si>
  <si>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</si>
  <si>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</si>
  <si>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</si>
  <si>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</si>
  <si>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</si>
  <si>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</si>
  <si>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</si>
  <si>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</si>
  <si>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</si>
  <si>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</si>
  <si>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</si>
  <si>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</si>
  <si>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</si>
  <si>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</si>
  <si>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</si>
  <si>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</si>
  <si>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</si>
  <si>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</si>
  <si>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</si>
  <si>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</si>
  <si>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</si>
  <si>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</si>
  <si>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</si>
  <si>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</si>
  <si>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</si>
  <si>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</si>
  <si>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</si>
  <si>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</si>
  <si>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</si>
  <si>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</si>
  <si>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</si>
  <si>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</si>
  <si>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</si>
  <si>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</si>
  <si>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</si>
  <si>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</si>
  <si>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</si>
  <si>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</si>
  <si>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</si>
  <si>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</si>
  <si>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</si>
  <si>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</si>
  <si>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</si>
  <si>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</si>
  <si>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</si>
  <si>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</si>
  <si>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</si>
  <si>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</si>
  <si>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</si>
  <si>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</si>
  <si>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</si>
  <si>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</si>
  <si>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</si>
  <si>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</si>
  <si>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</si>
  <si>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</si>
  <si>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</si>
  <si>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</si>
  <si>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</si>
  <si>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</si>
  <si>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</si>
  <si>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</si>
  <si>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</si>
  <si>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</si>
  <si>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</si>
  <si>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</si>
  <si>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</si>
  <si>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</si>
  <si>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</si>
  <si>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</si>
  <si>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</si>
  <si>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</si>
  <si>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</si>
  <si>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</si>
  <si>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</si>
  <si>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</si>
  <si>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</si>
  <si>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</si>
  <si>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</si>
  <si>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</si>
  <si>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</si>
  <si>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</si>
  <si>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</si>
  <si>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</si>
  <si>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</si>
  <si>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</si>
  <si>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</si>
  <si>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</si>
  <si>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</si>
  <si>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</si>
  <si>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</si>
  <si>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</si>
  <si>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</si>
  <si>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</si>
  <si>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</si>
  <si>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</si>
  <si>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</si>
  <si>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</si>
  <si>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</si>
  <si>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</si>
  <si>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</si>
  <si>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</si>
  <si>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</si>
  <si>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</si>
  <si>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</si>
  <si>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</si>
  <si>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</si>
  <si>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</si>
  <si>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</si>
  <si>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</si>
  <si>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</si>
  <si>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</si>
  <si>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</si>
  <si>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</si>
  <si>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</si>
  <si>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</si>
  <si>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</si>
  <si>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</si>
  <si>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</si>
  <si>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</si>
  <si>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</si>
  <si>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</si>
  <si>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</si>
  <si>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</si>
  <si>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</si>
  <si>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</si>
  <si>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</si>
  <si>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</si>
  <si>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</si>
  <si>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</si>
  <si>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</si>
  <si>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</si>
  <si>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</si>
  <si>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</si>
  <si>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</si>
  <si>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</si>
  <si>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</si>
  <si>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</si>
  <si>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</si>
  <si>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</si>
  <si>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</si>
  <si>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</si>
  <si>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</si>
  <si>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</si>
  <si>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</si>
  <si>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</si>
  <si>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</si>
  <si>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</si>
  <si>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</si>
  <si>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</si>
  <si>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</si>
  <si>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</si>
  <si>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</si>
  <si>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</si>
  <si>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</si>
  <si>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</si>
  <si>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</si>
  <si>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</si>
  <si>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</si>
  <si>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</si>
  <si>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</si>
  <si>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</si>
  <si>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</si>
  <si>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</si>
  <si>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</si>
  <si>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</si>
  <si>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</si>
  <si>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</si>
  <si>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</si>
  <si>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</si>
  <si>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</si>
  <si>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</si>
  <si>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</si>
  <si>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</si>
  <si>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</si>
  <si>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</si>
  <si>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</si>
  <si>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</si>
  <si>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</si>
  <si>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</si>
  <si>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</si>
  <si>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</si>
  <si>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</si>
  <si>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</si>
  <si>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</si>
  <si>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</si>
  <si>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</si>
  <si>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</si>
  <si>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</si>
  <si>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</si>
  <si>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</si>
  <si>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</si>
  <si>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</si>
  <si>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</si>
  <si>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</si>
  <si>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</si>
  <si>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</si>
  <si>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</si>
  <si>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</si>
  <si>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</si>
  <si>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</si>
  <si>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</si>
  <si>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</si>
  <si>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</si>
  <si>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</si>
  <si>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</si>
  <si>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</si>
  <si>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</si>
  <si>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</si>
  <si>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</si>
  <si>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</si>
  <si>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</si>
  <si>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</si>
  <si>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</si>
  <si>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</si>
  <si>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</si>
  <si>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</si>
  <si>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</si>
  <si>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</si>
  <si>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</si>
  <si>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</si>
  <si>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</si>
  <si>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</si>
  <si>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</si>
  <si>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</si>
  <si>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</si>
  <si>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</si>
  <si>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</si>
  <si>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</si>
  <si>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</si>
  <si>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</si>
  <si>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</si>
  <si>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</si>
  <si>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</si>
  <si>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</si>
  <si>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</si>
  <si>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</si>
  <si>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</si>
  <si>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</si>
  <si>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</si>
  <si>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</si>
  <si>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</si>
  <si>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</si>
  <si>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</si>
  <si>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</si>
  <si>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</si>
  <si>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</si>
  <si>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</si>
  <si>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</si>
  <si>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</si>
  <si>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</si>
  <si>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</si>
  <si>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</si>
  <si>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</si>
  <si>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</si>
  <si>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</si>
  <si>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</si>
  <si>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</si>
  <si>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</si>
  <si>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</si>
  <si>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</si>
  <si>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</si>
  <si>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</si>
  <si>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</si>
  <si>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</si>
  <si>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</si>
  <si>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</si>
  <si>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</si>
  <si>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</si>
  <si>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</si>
  <si>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</si>
  <si>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</si>
  <si>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</si>
  <si>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</si>
  <si>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</si>
  <si>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</si>
  <si>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</si>
  <si>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</si>
  <si>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</si>
  <si>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</si>
  <si>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</si>
  <si>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</si>
  <si>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</si>
  <si>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</si>
  <si>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</si>
  <si>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</si>
  <si>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</si>
  <si>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</si>
  <si>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</si>
  <si>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</si>
  <si>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</si>
  <si>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</si>
  <si>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</si>
  <si>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</si>
  <si>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</si>
  <si>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</si>
  <si>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</si>
  <si>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</si>
  <si>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</si>
  <si>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</si>
  <si>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</si>
  <si>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</si>
  <si>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</si>
  <si>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</si>
  <si>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</si>
  <si>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</si>
  <si>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</si>
  <si>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</si>
  <si>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</si>
  <si>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</si>
  <si>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</si>
  <si>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</si>
  <si>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</si>
  <si>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</si>
  <si>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</si>
  <si>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</si>
  <si>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</si>
  <si>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</si>
  <si>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</si>
  <si>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</si>
  <si>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</si>
  <si>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</si>
  <si>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</si>
  <si>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</si>
  <si>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</si>
  <si>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</si>
  <si>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</si>
  <si>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</si>
  <si>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</si>
  <si>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</si>
  <si>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</si>
  <si>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</si>
  <si>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</si>
  <si>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</si>
  <si>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</si>
  <si>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</si>
  <si>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</si>
  <si>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</si>
  <si>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</si>
  <si>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</si>
  <si>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</si>
  <si>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</si>
  <si>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</si>
  <si>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</si>
  <si>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</si>
  <si>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</si>
  <si>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</si>
  <si>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</si>
  <si>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</si>
  <si>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</si>
  <si>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</si>
  <si>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</si>
  <si>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</si>
  <si>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</si>
  <si>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</si>
  <si>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</si>
  <si>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</si>
  <si>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</si>
  <si>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</si>
  <si>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</si>
  <si>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</si>
  <si>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</si>
  <si>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</si>
  <si>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</si>
  <si>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</si>
  <si>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</si>
  <si>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</si>
  <si>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</si>
  <si>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</si>
  <si>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</si>
  <si>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</si>
  <si>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</si>
  <si>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</si>
  <si>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</si>
  <si>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</si>
  <si>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</si>
  <si>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</si>
  <si>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</si>
  <si>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</si>
  <si>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</si>
  <si>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</si>
  <si>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</si>
  <si>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</si>
  <si>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</si>
  <si>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</si>
  <si>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</si>
  <si>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</si>
  <si>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</si>
  <si>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</si>
  <si>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</si>
  <si>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</si>
  <si>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</si>
  <si>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</si>
  <si>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</si>
  <si>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</si>
  <si>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</si>
  <si>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</si>
  <si>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</si>
  <si>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</si>
  <si>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</si>
  <si>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</si>
  <si>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</si>
  <si>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</si>
  <si>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</si>
  <si>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</si>
  <si>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</si>
  <si>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</si>
  <si>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</si>
  <si>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</si>
  <si>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</si>
  <si>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</si>
  <si>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</si>
  <si>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</si>
  <si>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</si>
  <si>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</si>
  <si>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</si>
  <si>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</si>
  <si>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</si>
  <si>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</si>
  <si>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</si>
  <si>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</si>
  <si>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</si>
  <si>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</si>
  <si>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</si>
  <si>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</si>
  <si>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</si>
  <si>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</si>
  <si>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</si>
  <si>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</si>
  <si>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</si>
  <si>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</si>
  <si>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</si>
  <si>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</si>
  <si>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</si>
  <si>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</si>
  <si>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</si>
  <si>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</si>
  <si>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</si>
  <si>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</si>
  <si>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</si>
  <si>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</si>
  <si>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</si>
  <si>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</si>
  <si>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</si>
  <si>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</si>
  <si>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</si>
  <si>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</si>
  <si>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</si>
  <si>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</si>
  <si>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</si>
  <si>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</si>
  <si>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</si>
  <si>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</si>
  <si>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</si>
  <si>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</si>
  <si>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</si>
  <si>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</si>
  <si>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</si>
  <si>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</si>
  <si>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</si>
  <si>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</si>
  <si>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</si>
  <si>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</si>
  <si>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</si>
  <si>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</si>
  <si>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</si>
  <si>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</si>
  <si>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</si>
  <si>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</si>
  <si>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</si>
  <si>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</si>
  <si>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</si>
  <si>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</si>
  <si>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</si>
  <si>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</si>
  <si>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</si>
  <si>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</si>
  <si>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</si>
  <si>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</si>
  <si>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</si>
  <si>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</si>
  <si>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</si>
  <si>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</si>
  <si>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</si>
  <si>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</si>
  <si>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</si>
  <si>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</si>
  <si>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</si>
  <si>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</si>
  <si>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</si>
  <si>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</si>
  <si>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</si>
  <si>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</si>
  <si>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</si>
  <si>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</si>
  <si>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</si>
  <si>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</si>
  <si>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</si>
  <si>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</si>
  <si>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</si>
  <si>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</si>
  <si>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</si>
  <si>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</si>
  <si>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</si>
  <si>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</si>
  <si>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</si>
  <si>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</si>
  <si>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</si>
  <si>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</si>
  <si>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</si>
  <si>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</si>
  <si>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</si>
  <si>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</si>
  <si>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</si>
  <si>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</si>
  <si>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</si>
  <si>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</si>
  <si>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</si>
  <si>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</si>
  <si>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</si>
  <si>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</si>
  <si>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</si>
  <si>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</si>
  <si>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</si>
  <si>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</si>
  <si>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</si>
  <si>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</si>
  <si>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</si>
  <si>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</si>
  <si>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</si>
  <si>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</si>
  <si>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</si>
  <si>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</si>
  <si>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</si>
  <si>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</si>
  <si>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</si>
  <si>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</si>
  <si>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</si>
  <si>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</si>
  <si>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</si>
  <si>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</si>
  <si>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</si>
  <si>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</si>
  <si>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</si>
  <si>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</si>
  <si>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</si>
  <si>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</si>
  <si>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</si>
  <si>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</si>
  <si>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</si>
  <si>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</si>
  <si>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</si>
  <si>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</si>
  <si>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</si>
  <si>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</si>
  <si>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</si>
  <si>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</si>
  <si>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</si>
  <si>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</si>
  <si>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</si>
  <si>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</si>
  <si>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</si>
  <si>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</si>
  <si>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</si>
  <si>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</si>
  <si>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</si>
  <si>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</si>
  <si>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</si>
  <si>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</si>
  <si>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</si>
  <si>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</si>
  <si>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</si>
  <si>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</si>
  <si>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</si>
  <si>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</si>
  <si>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</si>
  <si>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</si>
  <si>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</si>
  <si>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</si>
  <si>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</si>
  <si>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</si>
  <si>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</si>
  <si>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</si>
  <si>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</si>
  <si>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</si>
  <si>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</si>
  <si>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</si>
  <si>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</si>
  <si>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</si>
  <si>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</si>
  <si>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</si>
  <si>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</si>
  <si>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</si>
  <si>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</si>
  <si>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</si>
  <si>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</si>
  <si>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</si>
  <si>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</si>
  <si>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</si>
  <si>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</si>
  <si>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</si>
  <si>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</si>
  <si>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</si>
  <si>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</si>
  <si>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</si>
  <si>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</si>
  <si>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</si>
  <si>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</si>
  <si>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</si>
  <si>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</si>
  <si>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</si>
  <si>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</si>
  <si>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</si>
  <si>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</si>
  <si>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</si>
  <si>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</si>
  <si>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</si>
  <si>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</si>
  <si>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</si>
  <si>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</si>
  <si>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</si>
  <si>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</si>
  <si>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</si>
  <si>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</si>
  <si>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</si>
  <si>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</si>
  <si>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</si>
  <si>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</si>
  <si>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</si>
  <si>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</si>
  <si>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</si>
  <si>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</si>
  <si>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</si>
  <si>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</si>
  <si>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</si>
  <si>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</si>
  <si>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</si>
  <si>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</si>
  <si>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</si>
  <si>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</si>
  <si>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</si>
  <si>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</si>
  <si>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</si>
  <si>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</si>
  <si>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</si>
  <si>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</si>
  <si>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</si>
  <si>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</si>
  <si>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</si>
  <si>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</si>
  <si>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</si>
  <si>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</si>
  <si>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</si>
  <si>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</si>
  <si>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</si>
  <si>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</si>
  <si>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</si>
  <si>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</si>
  <si>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</si>
  <si>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</si>
  <si>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</si>
  <si>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</si>
  <si>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</si>
  <si>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</si>
  <si>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</si>
  <si>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</si>
  <si>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</si>
  <si>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</si>
  <si>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</si>
  <si>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</si>
  <si>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</si>
  <si>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</si>
  <si>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</si>
  <si>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</si>
  <si>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</si>
  <si>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</si>
  <si>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</si>
  <si>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</si>
  <si>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</si>
  <si>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</si>
  <si>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</si>
  <si>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</si>
  <si>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</si>
  <si>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</si>
  <si>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</si>
  <si>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</si>
  <si>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</si>
  <si>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</si>
  <si>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</si>
  <si>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</si>
  <si>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</si>
  <si>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</si>
  <si>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</si>
  <si>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</si>
  <si>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</si>
  <si>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</si>
  <si>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</si>
  <si>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</si>
  <si>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</si>
  <si>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</si>
  <si>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</si>
  <si>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</si>
  <si>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</si>
  <si>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</si>
  <si>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</si>
  <si>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</si>
  <si>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</si>
  <si>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</si>
  <si>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</si>
  <si>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</si>
  <si>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</si>
  <si>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</si>
  <si>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</si>
  <si>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</si>
  <si>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</si>
  <si>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</si>
  <si>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</si>
  <si>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</si>
  <si>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</si>
  <si>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</si>
  <si>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</si>
  <si>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</si>
  <si>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</si>
  <si>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</si>
  <si>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</si>
  <si>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</si>
  <si>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</si>
  <si>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</si>
  <si>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</si>
  <si>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</si>
  <si>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</si>
  <si>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</si>
  <si>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</si>
  <si>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</si>
  <si>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</si>
  <si>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</si>
  <si>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</si>
  <si>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</si>
  <si>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</si>
  <si>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</si>
  <si>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</si>
  <si>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</si>
  <si>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</si>
  <si>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</si>
  <si>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</si>
  <si>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</si>
  <si>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</si>
  <si>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</si>
  <si>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</si>
  <si>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</si>
  <si>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</si>
  <si>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</si>
  <si>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</si>
  <si>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</si>
  <si>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</si>
  <si>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</si>
  <si>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</si>
  <si>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</si>
  <si>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</si>
  <si>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</si>
  <si>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</si>
  <si>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</si>
  <si>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</si>
  <si>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</si>
  <si>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</si>
  <si>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</si>
  <si>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</si>
  <si>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</si>
  <si>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</si>
  <si>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</si>
  <si>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</si>
  <si>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</si>
  <si>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</si>
  <si>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</si>
  <si>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</si>
  <si>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</si>
  <si>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</si>
  <si>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</si>
  <si>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</si>
  <si>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</si>
  <si>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</si>
  <si>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</si>
  <si>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</si>
  <si>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</si>
  <si>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</si>
  <si>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</si>
  <si>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</si>
  <si>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</si>
  <si>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</si>
  <si>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</si>
  <si>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</si>
  <si>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</si>
  <si>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</si>
  <si>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</si>
  <si>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</si>
  <si>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</si>
  <si>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</si>
  <si>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</si>
  <si>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</si>
  <si>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</si>
  <si>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</si>
  <si>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</si>
  <si>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</si>
  <si>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</si>
  <si>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</si>
  <si>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</si>
  <si>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</si>
  <si>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</si>
  <si>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</si>
  <si>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</si>
  <si>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</si>
  <si>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</si>
  <si>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</si>
  <si>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</si>
  <si>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</si>
  <si>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</si>
  <si>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</si>
  <si>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</si>
  <si>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</si>
  <si>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</si>
  <si>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</si>
  <si>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</si>
  <si>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</si>
  <si>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</si>
  <si>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</si>
  <si>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</si>
  <si>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</si>
  <si>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</si>
  <si>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</si>
  <si>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</si>
  <si>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</si>
  <si>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</si>
  <si>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</si>
  <si>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</si>
  <si>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</si>
  <si>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</si>
  <si>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</si>
  <si>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</si>
  <si>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</si>
  <si>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</si>
  <si>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</si>
  <si>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</si>
  <si>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</si>
  <si>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</si>
  <si>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</si>
  <si>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</si>
  <si>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</si>
  <si>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</si>
  <si>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</si>
  <si>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</si>
  <si>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</si>
  <si>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</si>
  <si>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</si>
  <si>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</si>
  <si>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</si>
  <si>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</si>
  <si>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</si>
  <si>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</si>
  <si>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</si>
  <si>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</si>
  <si>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</si>
  <si>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</si>
  <si>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</si>
  <si>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</si>
  <si>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</si>
  <si>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</si>
  <si>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</si>
  <si>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</si>
  <si>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</si>
  <si>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</si>
  <si>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</si>
  <si>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</si>
  <si>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</si>
  <si>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</si>
  <si>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</si>
  <si>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</si>
  <si>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</si>
  <si>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</si>
  <si>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</si>
  <si>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</si>
  <si>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</si>
  <si>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</si>
  <si>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</si>
  <si>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</si>
  <si>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</si>
  <si>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</si>
  <si>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</si>
  <si>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</si>
  <si>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</si>
  <si>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</si>
  <si>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</si>
  <si>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</si>
  <si>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</si>
  <si>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</si>
  <si>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</si>
  <si>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</si>
  <si>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</si>
  <si>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</si>
  <si>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</si>
  <si>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</si>
  <si>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</si>
  <si>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</si>
  <si>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</si>
  <si>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</si>
  <si>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</si>
  <si>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</si>
  <si>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</si>
  <si>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</si>
  <si>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</si>
  <si>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</si>
  <si>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</si>
  <si>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</si>
  <si>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</si>
  <si>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</si>
  <si>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</si>
  <si>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</si>
  <si>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</si>
  <si>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</si>
  <si>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</si>
  <si>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</si>
  <si>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</si>
  <si>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</si>
  <si>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</si>
  <si>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</si>
  <si>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</si>
  <si>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</si>
  <si>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</si>
  <si>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</si>
  <si>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</si>
  <si>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</si>
  <si>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</si>
  <si>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</si>
  <si>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</si>
  <si>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</si>
  <si>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</si>
  <si>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</si>
  <si>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</si>
  <si>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</si>
  <si>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</si>
  <si>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</si>
  <si>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</si>
  <si>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</si>
  <si>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</si>
  <si>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</si>
  <si>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</si>
  <si>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</si>
  <si>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</si>
  <si>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</si>
  <si>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</si>
  <si>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</si>
  <si>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</si>
  <si>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</si>
  <si>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</si>
  <si>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</si>
  <si>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</si>
  <si>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</si>
  <si>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</si>
  <si>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</si>
  <si>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</si>
  <si>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</si>
  <si>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</si>
  <si>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</si>
  <si>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</si>
  <si>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</si>
  <si>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</si>
  <si>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</si>
  <si>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</si>
  <si>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</si>
  <si>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</si>
  <si>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</si>
  <si>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</si>
  <si>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</si>
  <si>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</si>
  <si>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</si>
  <si>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</si>
  <si>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</si>
  <si>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</si>
  <si>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</si>
  <si>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</si>
  <si>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</si>
  <si>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</si>
  <si>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</si>
  <si>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</si>
  <si>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</si>
  <si>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</si>
  <si>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</si>
  <si>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</si>
  <si>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</si>
  <si>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</si>
  <si>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</si>
  <si>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</si>
  <si>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</si>
  <si>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</si>
  <si>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</si>
  <si>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</si>
  <si>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</si>
  <si>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</si>
  <si>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</si>
  <si>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</si>
  <si>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</si>
  <si>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</si>
  <si>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</si>
  <si>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</si>
  <si>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</si>
  <si>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</si>
  <si>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</si>
  <si>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</si>
  <si>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</si>
  <si>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</si>
  <si>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</si>
  <si>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</si>
  <si>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</si>
  <si>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</si>
  <si>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</si>
  <si>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</si>
  <si>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</si>
  <si>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</si>
  <si>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</si>
  <si>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</si>
  <si>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</si>
  <si>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</si>
  <si>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</si>
  <si>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</si>
  <si>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</si>
  <si>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</si>
  <si>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</si>
  <si>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</si>
  <si>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</si>
  <si>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</si>
  <si>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</si>
  <si>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</si>
  <si>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</si>
  <si>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</si>
  <si>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</si>
  <si>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</si>
  <si>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</si>
  <si>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</si>
  <si>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</si>
  <si>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</si>
  <si>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</si>
  <si>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</si>
  <si>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</si>
  <si>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</si>
  <si>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</si>
  <si>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</si>
  <si>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</si>
  <si>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</si>
  <si>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</si>
  <si>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</si>
  <si>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</si>
  <si>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</si>
  <si>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</si>
  <si>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</si>
  <si>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</si>
  <si>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</si>
  <si>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</si>
  <si>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</si>
  <si>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</si>
  <si>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</si>
  <si>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</si>
  <si>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</si>
  <si>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</si>
  <si>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</si>
  <si>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</si>
  <si>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</si>
  <si>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</si>
  <si>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</si>
  <si>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</si>
  <si>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</si>
  <si>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</si>
  <si>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</si>
  <si>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</si>
  <si>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</si>
  <si>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</si>
  <si>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</si>
  <si>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</si>
  <si>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</si>
  <si>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</si>
  <si>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</si>
  <si>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</si>
  <si>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</si>
  <si>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</si>
  <si>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</si>
  <si>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</si>
  <si>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</si>
  <si>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</si>
  <si>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</si>
  <si>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</si>
  <si>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</si>
  <si>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</si>
  <si>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</si>
  <si>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</si>
  <si>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</si>
  <si>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</si>
  <si>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</si>
  <si>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</si>
  <si>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</si>
  <si>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</si>
  <si>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</si>
  <si>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</si>
  <si>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</si>
  <si>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</si>
  <si>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</si>
  <si>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</si>
  <si>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</si>
  <si>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</si>
  <si>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</si>
  <si>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</si>
  <si>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</si>
  <si>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</si>
  <si>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</si>
  <si>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</si>
  <si>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</si>
  <si>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</si>
  <si>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</si>
  <si>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</si>
  <si>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</si>
  <si>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</si>
  <si>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</si>
  <si>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</si>
  <si>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</si>
  <si>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</si>
  <si>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</si>
  <si>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</si>
  <si>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</si>
  <si>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</si>
  <si>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</si>
  <si>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</si>
  <si>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</si>
  <si>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</si>
  <si>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</si>
  <si>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</si>
  <si>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</si>
  <si>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</si>
  <si>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</si>
  <si>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</si>
  <si>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</si>
  <si>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</si>
  <si>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</si>
  <si>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</si>
  <si>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</si>
  <si>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</si>
  <si>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</si>
  <si>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</si>
  <si>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</si>
  <si>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</si>
  <si>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</si>
  <si>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</si>
  <si>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</si>
  <si>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</si>
  <si>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</si>
  <si>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</si>
  <si>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</si>
  <si>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</si>
  <si>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</si>
  <si>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</si>
  <si>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</si>
  <si>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</si>
  <si>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</si>
  <si>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</si>
  <si>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</si>
  <si>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</si>
  <si>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</si>
  <si>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</si>
  <si>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</si>
  <si>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</si>
  <si>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</si>
  <si>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</si>
  <si>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</si>
  <si>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</si>
  <si>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</si>
  <si>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</si>
  <si>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</si>
  <si>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</si>
  <si>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</si>
  <si>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</si>
  <si>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</si>
  <si>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</si>
  <si>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</si>
  <si>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</si>
  <si>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</si>
  <si>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</si>
  <si>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</si>
  <si>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</si>
  <si>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</si>
  <si>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</si>
  <si>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</si>
  <si>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</si>
  <si>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</si>
  <si>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</si>
  <si>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</si>
  <si>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</si>
  <si>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</si>
  <si>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</si>
  <si>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</si>
  <si>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</si>
  <si>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</si>
  <si>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</si>
  <si>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</si>
  <si>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</si>
  <si>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</si>
  <si>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</si>
  <si>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</si>
  <si>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</si>
  <si>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</si>
  <si>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</si>
  <si>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</si>
  <si>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</si>
  <si>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</si>
  <si>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</si>
  <si>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</si>
  <si>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</si>
  <si>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</si>
  <si>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</si>
  <si>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</si>
  <si>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</si>
  <si>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</si>
  <si>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</si>
  <si>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</si>
  <si>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</si>
  <si>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</si>
  <si>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</si>
  <si>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</si>
  <si>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</si>
  <si>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</si>
  <si>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</si>
  <si>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</si>
  <si>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</si>
  <si>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</si>
  <si>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</si>
  <si>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</si>
  <si>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</si>
  <si>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</si>
  <si>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</si>
  <si>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</si>
  <si>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</si>
  <si>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</si>
  <si>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</si>
  <si>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</si>
  <si>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</si>
  <si>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</si>
  <si>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</si>
  <si>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</si>
  <si>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</si>
  <si>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</si>
  <si>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</si>
  <si>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</si>
  <si>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</si>
  <si>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</si>
  <si>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</si>
  <si>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</si>
  <si>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</si>
  <si>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</si>
  <si>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</si>
  <si>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</si>
  <si>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</si>
  <si>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</si>
  <si>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</si>
  <si>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</si>
  <si>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</si>
  <si>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</si>
  <si>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</si>
  <si>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</si>
  <si>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</si>
  <si>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</si>
  <si>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</si>
  <si>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</si>
  <si>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</si>
  <si>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</si>
  <si>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</si>
  <si>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</si>
  <si>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</si>
  <si>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</si>
  <si>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</si>
  <si>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</si>
  <si>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</si>
  <si>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</si>
  <si>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</si>
  <si>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</si>
  <si>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</si>
  <si>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</si>
  <si>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</si>
  <si>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</si>
  <si>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</si>
  <si>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</si>
  <si>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</si>
  <si>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</si>
  <si>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</si>
  <si>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</si>
  <si>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</si>
  <si>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</si>
  <si>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</si>
  <si>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</si>
  <si>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</si>
  <si>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</si>
  <si>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</si>
  <si>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</si>
  <si>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</si>
  <si>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</si>
  <si>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</si>
  <si>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</si>
  <si>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</si>
  <si>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</si>
  <si>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</si>
  <si>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</si>
  <si>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</si>
  <si>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</si>
  <si>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</si>
  <si>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</si>
  <si>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</si>
  <si>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</si>
  <si>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</si>
  <si>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</si>
  <si>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</si>
  <si>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</si>
  <si>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</si>
  <si>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</si>
  <si>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</si>
  <si>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</si>
  <si>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</si>
  <si>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</si>
  <si>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</si>
  <si>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</si>
  <si>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</si>
  <si>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</si>
  <si>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</si>
  <si>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</si>
  <si>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</si>
  <si>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</si>
  <si>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</si>
  <si>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</si>
  <si>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</si>
  <si>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</si>
  <si>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</si>
  <si>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</si>
  <si>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</si>
  <si>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</si>
  <si>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</si>
  <si>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</si>
  <si>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</si>
  <si>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</si>
  <si>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</si>
  <si>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</si>
  <si>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</si>
  <si>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</si>
  <si>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</si>
  <si>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</si>
  <si>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</si>
  <si>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</si>
  <si>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</si>
  <si>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</si>
  <si>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</si>
  <si>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</si>
  <si>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</si>
  <si>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</si>
  <si>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</si>
  <si>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</si>
  <si>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</si>
  <si>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</si>
  <si>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</si>
  <si>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</si>
  <si>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</si>
  <si>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</si>
  <si>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</si>
  <si>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</si>
  <si>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</si>
  <si>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</si>
  <si>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</si>
  <si>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</si>
  <si>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</si>
  <si>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</si>
  <si>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</si>
  <si>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</si>
  <si>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</si>
  <si>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</si>
  <si>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</si>
  <si>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</si>
  <si>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</si>
  <si>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</si>
  <si>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</si>
  <si>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</si>
  <si>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</si>
  <si>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</si>
  <si>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</si>
  <si>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</si>
  <si>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</si>
  <si>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</si>
  <si>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</si>
  <si>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</si>
  <si>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</si>
  <si>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</si>
  <si>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</si>
  <si>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</si>
  <si>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</si>
  <si>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</si>
  <si>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</si>
  <si>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</si>
  <si>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</si>
  <si>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</si>
  <si>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</si>
  <si>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</si>
  <si>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</si>
  <si>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</si>
  <si>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</si>
  <si>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</si>
  <si>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</si>
  <si>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</si>
  <si>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</si>
  <si>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</si>
  <si>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</si>
  <si>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</si>
  <si>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</si>
  <si>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</si>
  <si>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</si>
  <si>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</si>
  <si>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</si>
  <si>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</si>
  <si>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</si>
  <si>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</si>
  <si>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</si>
  <si>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</si>
  <si>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</si>
  <si>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</si>
  <si>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</si>
  <si>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</si>
  <si>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</si>
  <si>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</si>
  <si>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</si>
  <si>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</si>
  <si>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</si>
  <si>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</si>
  <si>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</si>
  <si>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</si>
  <si>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</si>
  <si>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</si>
  <si>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</si>
  <si>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</si>
  <si>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</si>
  <si>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</si>
  <si>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</si>
  <si>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</si>
  <si>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</si>
  <si>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</si>
  <si>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</si>
  <si>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</si>
  <si>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</si>
  <si>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</si>
  <si>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</si>
  <si>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</si>
  <si>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</si>
  <si>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</si>
  <si>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</si>
  <si>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</si>
  <si>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</si>
  <si>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</si>
  <si>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</si>
  <si>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</si>
  <si>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</si>
  <si>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</si>
  <si>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</si>
  <si>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</si>
  <si>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</si>
  <si>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</si>
  <si>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</si>
  <si>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</si>
  <si>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</si>
  <si>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</si>
  <si>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</si>
  <si>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</si>
  <si>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</si>
  <si>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</si>
  <si>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</si>
  <si>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</si>
  <si>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</si>
  <si>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</si>
  <si>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</si>
  <si>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</si>
  <si>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</si>
  <si>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</si>
  <si>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</si>
  <si>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</si>
  <si>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</si>
  <si>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</si>
  <si>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</si>
  <si>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</si>
  <si>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</si>
  <si>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</si>
  <si>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</si>
  <si>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</si>
  <si>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</si>
  <si>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</si>
  <si>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</si>
  <si>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</si>
  <si>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</si>
  <si>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</si>
  <si>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</si>
  <si>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</si>
  <si>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</si>
  <si>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</si>
  <si>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</si>
  <si>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</si>
  <si>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</si>
  <si>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</si>
  <si>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</si>
  <si>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</si>
  <si>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</si>
  <si>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</si>
  <si>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</si>
  <si>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</si>
  <si>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</si>
  <si>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</si>
  <si>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</si>
  <si>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</si>
  <si>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</si>
  <si>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</si>
  <si>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</si>
  <si>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</si>
  <si>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</si>
  <si>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</si>
  <si>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</si>
  <si>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</si>
  <si>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</si>
  <si>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</si>
  <si>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</si>
  <si>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</si>
  <si>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</si>
  <si>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</si>
  <si>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</si>
  <si>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</si>
  <si>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</si>
  <si>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</si>
  <si>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</si>
  <si>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</si>
  <si>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</si>
  <si>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</si>
  <si>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</si>
  <si>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</si>
  <si>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</si>
  <si>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</si>
  <si>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</si>
  <si>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</si>
  <si>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</si>
  <si>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</si>
  <si>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</si>
  <si>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</si>
  <si>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</si>
  <si>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</si>
  <si>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</si>
  <si>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</si>
  <si>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</si>
  <si>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</si>
  <si>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</si>
  <si>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</si>
  <si>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</si>
  <si>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</si>
  <si>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</si>
  <si>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</si>
  <si>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</si>
  <si>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</si>
  <si>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</si>
  <si>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</si>
  <si>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</si>
  <si>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</si>
  <si>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</si>
  <si>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</si>
  <si>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</si>
  <si>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</si>
  <si>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</si>
  <si>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</si>
  <si>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</si>
  <si>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</si>
  <si>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</si>
  <si>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</si>
  <si>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</si>
  <si>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</si>
  <si>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</si>
  <si>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</si>
  <si>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</si>
  <si>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</si>
  <si>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</si>
  <si>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</si>
  <si>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</si>
  <si>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</si>
  <si>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</si>
  <si>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</si>
  <si>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</si>
  <si>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</si>
  <si>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</si>
  <si>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</si>
  <si>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</si>
  <si>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</si>
  <si>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</si>
  <si>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</si>
  <si>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</si>
  <si>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</si>
  <si>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</si>
  <si>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</si>
  <si>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</si>
  <si>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</si>
  <si>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</si>
  <si>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</si>
  <si>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</si>
  <si>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</si>
  <si>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</si>
  <si>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</si>
  <si>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</si>
  <si>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</si>
  <si>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</si>
  <si>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</si>
  <si>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</si>
  <si>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</si>
  <si>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</si>
  <si>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</si>
  <si>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</si>
  <si>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</si>
  <si>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</si>
  <si>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</si>
  <si>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</si>
  <si>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</si>
  <si>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</si>
  <si>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</si>
  <si>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</si>
  <si>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</si>
  <si>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</si>
  <si>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</si>
  <si>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</si>
  <si>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</si>
  <si>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</si>
  <si>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</si>
  <si>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</si>
  <si>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</si>
  <si>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</si>
  <si>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</si>
  <si>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</si>
  <si>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</si>
  <si>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</si>
  <si>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</si>
  <si>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</si>
  <si>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</si>
  <si>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</si>
  <si>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</si>
  <si>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</si>
  <si>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</si>
  <si>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</si>
  <si>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</si>
  <si>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</si>
  <si>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</si>
  <si>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</si>
  <si>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</si>
  <si>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</si>
  <si>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</si>
  <si>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</si>
  <si>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</si>
  <si>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</si>
  <si>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</si>
  <si>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</si>
  <si>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</si>
  <si>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</si>
  <si>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</si>
  <si>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</si>
  <si>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</si>
  <si>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</si>
  <si>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</si>
  <si>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</si>
  <si>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</si>
  <si>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</si>
  <si>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</si>
  <si>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</si>
  <si>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</si>
  <si>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</si>
  <si>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</si>
  <si>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</si>
  <si>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</si>
  <si>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</si>
  <si>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</si>
  <si>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</si>
  <si>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</si>
  <si>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</si>
  <si>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</si>
  <si>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</si>
  <si>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</si>
  <si>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</si>
  <si>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</si>
  <si>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</si>
  <si>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</si>
  <si>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</si>
  <si>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</si>
  <si>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</si>
  <si>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</si>
  <si>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</si>
  <si>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</si>
  <si>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</si>
  <si>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</si>
  <si>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</si>
  <si>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</si>
  <si>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</si>
  <si>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</si>
  <si>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</si>
  <si>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</si>
  <si>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</si>
  <si>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</si>
  <si>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</si>
  <si>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</si>
  <si>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</si>
  <si>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</si>
  <si>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</si>
  <si>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</si>
  <si>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</si>
  <si>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</si>
  <si>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</si>
  <si>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</si>
  <si>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</si>
  <si>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</si>
  <si>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</si>
  <si>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</si>
  <si>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</si>
  <si>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</si>
  <si>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</si>
  <si>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</si>
  <si>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</si>
  <si>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</si>
  <si>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</si>
  <si>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</si>
  <si>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</si>
  <si>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</si>
  <si>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</si>
  <si>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</si>
  <si>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</si>
  <si>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</si>
  <si>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</si>
  <si>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</si>
  <si>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</si>
  <si>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</si>
  <si>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</si>
  <si>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</si>
  <si>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</si>
  <si>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</si>
  <si>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</si>
  <si>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</si>
  <si>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</si>
  <si>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</si>
  <si>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</si>
  <si>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</si>
  <si>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</si>
  <si>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</si>
  <si>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</si>
  <si>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</si>
  <si>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</si>
  <si>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</si>
  <si>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</si>
  <si>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</si>
  <si>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</si>
  <si>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</si>
  <si>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</si>
  <si>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</si>
  <si>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</si>
  <si>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</si>
  <si>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</si>
  <si>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</si>
  <si>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</si>
  <si>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</si>
  <si>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</si>
  <si>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</si>
  <si>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</si>
  <si>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</si>
  <si>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</si>
  <si>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</si>
  <si>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</si>
  <si>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</si>
  <si>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</si>
  <si>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</si>
  <si>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</si>
  <si>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</si>
  <si>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</si>
  <si>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</si>
  <si>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</si>
  <si>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</si>
  <si>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</si>
  <si>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</si>
  <si>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</si>
  <si>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</si>
  <si>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</si>
  <si>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</si>
  <si>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</si>
  <si>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</si>
  <si>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</si>
  <si>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</si>
  <si>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</si>
  <si>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</si>
  <si>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</si>
  <si>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</si>
  <si>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</si>
  <si>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</si>
  <si>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</si>
  <si>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</si>
  <si>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</si>
  <si>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</si>
  <si>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</si>
  <si>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</si>
  <si>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</si>
  <si>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</si>
  <si>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</si>
  <si>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</si>
  <si>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</si>
  <si>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</si>
  <si>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</si>
  <si>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</si>
  <si>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</si>
  <si>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</si>
  <si>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</si>
  <si>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</si>
  <si>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</si>
  <si>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</si>
  <si>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</si>
  <si>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</si>
  <si>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</si>
  <si>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</si>
  <si>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</si>
  <si>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</si>
  <si>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</si>
  <si>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</si>
  <si>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</si>
  <si>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</si>
  <si>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</si>
  <si>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</si>
  <si>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</si>
  <si>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</si>
  <si>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</si>
  <si>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</si>
  <si>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</si>
  <si>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</si>
  <si>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</si>
  <si>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</si>
  <si>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</si>
  <si>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</si>
  <si>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</si>
  <si>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</si>
  <si>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</si>
  <si>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</si>
  <si>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</si>
  <si>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</si>
  <si>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</si>
  <si>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</si>
  <si>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</si>
  <si>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</si>
  <si>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</si>
  <si>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</si>
  <si>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</si>
  <si>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</si>
  <si>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</si>
  <si>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</si>
  <si>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</si>
  <si>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</si>
  <si>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</si>
  <si>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</si>
  <si>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</si>
  <si>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</si>
  <si>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</si>
  <si>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</si>
  <si>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</si>
  <si>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</si>
  <si>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</si>
  <si>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</si>
  <si>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</si>
  <si>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</si>
  <si>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</si>
  <si>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</si>
  <si>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</si>
  <si>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</si>
  <si>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</si>
  <si>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</si>
  <si>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</si>
  <si>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</si>
  <si>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</si>
  <si>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</si>
  <si>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</si>
  <si>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</si>
  <si>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</si>
  <si>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</si>
  <si>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</si>
  <si>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</si>
  <si>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</si>
  <si>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</si>
  <si>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</si>
  <si>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</si>
  <si>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</si>
  <si>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</si>
  <si>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</si>
  <si>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</si>
  <si>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</si>
  <si>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</si>
  <si>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</si>
  <si>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</si>
  <si>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</si>
  <si>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</si>
  <si>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</si>
  <si>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</si>
  <si>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</si>
  <si>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</si>
  <si>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</si>
  <si>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</si>
  <si>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</si>
  <si>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</si>
  <si>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</si>
  <si>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</si>
  <si>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</si>
  <si>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</si>
  <si>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</si>
  <si>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</si>
  <si>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</si>
  <si>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</si>
  <si>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</si>
  <si>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</si>
  <si>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</si>
  <si>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</si>
  <si>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</si>
  <si>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</si>
  <si>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</si>
  <si>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</si>
  <si>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</si>
  <si>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</si>
  <si>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</si>
  <si>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</si>
  <si>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</si>
  <si>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</si>
  <si>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</si>
  <si>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</si>
  <si>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</si>
  <si>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</si>
  <si>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</si>
  <si>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</si>
  <si>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</si>
  <si>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</si>
  <si>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</si>
  <si>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</si>
  <si>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</si>
  <si>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</si>
  <si>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</si>
  <si>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</si>
  <si>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</si>
  <si>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</si>
  <si>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</si>
  <si>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</si>
  <si>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</si>
  <si>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</si>
  <si>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</si>
  <si>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</si>
  <si>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</si>
  <si>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</si>
  <si>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</si>
  <si>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</si>
  <si>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</si>
  <si>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</si>
  <si>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</si>
  <si>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</si>
  <si>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</si>
  <si>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</si>
  <si>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</si>
  <si>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</si>
  <si>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</si>
  <si>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</si>
  <si>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</si>
  <si>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</si>
  <si>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</si>
  <si>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</si>
  <si>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</si>
  <si>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</si>
  <si>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</si>
  <si>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</si>
  <si>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</si>
  <si>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</si>
  <si>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</si>
  <si>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</si>
  <si>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</si>
  <si>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</si>
  <si>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</si>
  <si>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</si>
  <si>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</si>
  <si>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</si>
  <si>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</si>
  <si>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</si>
  <si>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</si>
  <si>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</si>
  <si>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</si>
  <si>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</si>
  <si>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</si>
  <si>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</si>
  <si>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</si>
  <si>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</si>
  <si>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</si>
  <si>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</si>
  <si>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</si>
  <si>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</si>
  <si>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</si>
  <si>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</si>
  <si>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</si>
  <si>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</si>
  <si>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</si>
  <si>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</si>
  <si>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</si>
  <si>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</si>
  <si>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</si>
  <si>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</si>
  <si>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</si>
  <si>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</si>
  <si>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</si>
  <si>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</si>
  <si>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</si>
  <si>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</si>
  <si>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</si>
  <si>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</si>
  <si>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</si>
  <si>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</si>
  <si>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</si>
  <si>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</si>
  <si>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</si>
  <si>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</si>
  <si>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</si>
  <si>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</si>
  <si>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</si>
  <si>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</si>
  <si>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</si>
  <si>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</si>
  <si>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</si>
  <si>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</si>
  <si>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</si>
  <si>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</si>
  <si>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</si>
  <si>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</si>
  <si>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</si>
  <si>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</si>
  <si>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</si>
  <si>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</si>
  <si>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</si>
  <si>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</si>
  <si>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</si>
  <si>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</si>
  <si>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</si>
  <si>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</si>
  <si>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</si>
  <si>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</si>
  <si>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</si>
  <si>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</si>
  <si>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</si>
  <si>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</si>
  <si>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</si>
  <si>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</si>
  <si>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</si>
  <si>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</si>
  <si>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</si>
  <si>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</si>
  <si>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</si>
  <si>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</si>
  <si>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</si>
  <si>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</si>
  <si>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</si>
  <si>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</si>
  <si>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</si>
  <si>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</si>
  <si>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</si>
  <si>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</si>
  <si>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</si>
  <si>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</si>
  <si>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</si>
  <si>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</si>
  <si>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</si>
  <si>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</si>
  <si>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</si>
  <si>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</si>
  <si>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</si>
  <si>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</si>
  <si>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</si>
  <si>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</si>
  <si>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</si>
  <si>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</si>
  <si>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</si>
  <si>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</si>
  <si>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</si>
  <si>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</si>
  <si>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</si>
  <si>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</si>
  <si>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</si>
  <si>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</si>
  <si>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</si>
  <si>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</si>
  <si>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</si>
  <si>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</si>
  <si>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</si>
  <si>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</si>
  <si>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</si>
  <si>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</si>
  <si>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</si>
  <si>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</si>
  <si>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</si>
  <si>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</si>
  <si>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</si>
  <si>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</si>
  <si>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</si>
  <si>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</si>
  <si>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</si>
  <si>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</si>
  <si>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</si>
  <si>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</si>
  <si>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</si>
  <si>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</si>
  <si>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</si>
  <si>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</si>
  <si>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</si>
  <si>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</si>
  <si>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</si>
  <si>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</si>
  <si>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</si>
  <si>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</si>
  <si>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</si>
  <si>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</si>
  <si>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</si>
  <si>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</si>
  <si>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</si>
  <si>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</si>
  <si>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</si>
  <si>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</si>
  <si>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</si>
  <si>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</si>
  <si>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</si>
  <si>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</si>
  <si>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</si>
  <si>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</si>
  <si>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</si>
  <si>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</si>
  <si>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</si>
  <si>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</si>
  <si>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</si>
  <si>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</si>
  <si>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</si>
  <si>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</si>
  <si>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</si>
  <si>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</si>
  <si>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</si>
  <si>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</si>
  <si>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</si>
  <si>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</si>
  <si>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</si>
  <si>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</si>
  <si>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</si>
  <si>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</si>
  <si>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</si>
  <si>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</si>
  <si>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</si>
  <si>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</si>
  <si>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</si>
  <si>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</si>
  <si>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</si>
  <si>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</si>
  <si>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</si>
  <si>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</si>
  <si>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</si>
  <si>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</si>
  <si>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</si>
  <si>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</si>
  <si>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</si>
  <si>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</si>
  <si>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</si>
  <si>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</si>
  <si>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</si>
  <si>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</si>
  <si>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</si>
  <si>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</si>
  <si>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</si>
  <si>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</si>
  <si>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</si>
  <si>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</si>
  <si>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</si>
  <si>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</si>
  <si>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</si>
  <si>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</si>
  <si>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</si>
  <si>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</si>
  <si>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</si>
  <si>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</si>
  <si>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</si>
  <si>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</si>
  <si>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</si>
  <si>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</si>
  <si>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</si>
  <si>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</si>
  <si>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</si>
  <si>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</si>
  <si>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</si>
  <si>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</si>
  <si>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</si>
  <si>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</si>
  <si>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</si>
  <si>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</si>
  <si>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</si>
  <si>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</si>
  <si>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</si>
  <si>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</si>
  <si>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</si>
  <si>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</si>
  <si>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</si>
  <si>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</si>
  <si>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</si>
  <si>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</si>
  <si>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</si>
  <si>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</si>
  <si>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</si>
  <si>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</si>
  <si>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</si>
  <si>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</si>
  <si>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</si>
  <si>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</si>
  <si>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</si>
  <si>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</si>
  <si>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</si>
  <si>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</si>
  <si>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</si>
  <si>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</si>
  <si>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</si>
  <si>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</si>
  <si>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</si>
  <si>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</si>
  <si>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</si>
  <si>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</si>
  <si>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</si>
  <si>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</si>
  <si>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</si>
  <si>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</si>
  <si>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</si>
  <si>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</si>
  <si>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</si>
  <si>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</si>
  <si>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</si>
  <si>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</si>
  <si>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</si>
  <si>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</si>
  <si>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</si>
  <si>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</si>
  <si>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</si>
  <si>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</si>
  <si>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</si>
  <si>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</si>
  <si>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</si>
  <si>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</si>
  <si>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</si>
  <si>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</si>
  <si>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</si>
  <si>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</si>
  <si>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</si>
  <si>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</si>
  <si>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</si>
  <si>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</si>
  <si>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</si>
  <si>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</si>
  <si>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</si>
  <si>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</si>
  <si>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</si>
  <si>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</si>
  <si>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</si>
  <si>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</si>
  <si>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</si>
  <si>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</si>
  <si>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</si>
  <si>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</si>
  <si>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</si>
  <si>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</si>
  <si>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</si>
  <si>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</si>
  <si>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</si>
  <si>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</si>
  <si>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</si>
  <si>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</si>
  <si>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</si>
  <si>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</si>
  <si>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</si>
  <si>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</si>
  <si>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</si>
  <si>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</si>
  <si>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</si>
  <si>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</si>
  <si>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</si>
  <si>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</si>
  <si>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</si>
  <si>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</si>
  <si>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</si>
  <si>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</si>
  <si>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</si>
  <si>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</si>
  <si>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</si>
  <si>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</si>
  <si>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</si>
  <si>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</si>
  <si>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</si>
  <si>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</si>
  <si>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</si>
  <si>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</si>
  <si>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</si>
  <si>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</si>
  <si>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</si>
  <si>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</si>
  <si>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</si>
  <si>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</si>
  <si>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</si>
  <si>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</si>
  <si>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</si>
  <si>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</si>
  <si>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</si>
  <si>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</si>
  <si>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</si>
  <si>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</si>
  <si>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</si>
  <si>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</si>
  <si>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</si>
  <si>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</si>
  <si>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</si>
  <si>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</si>
  <si>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</si>
  <si>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</si>
  <si>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</si>
  <si>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</si>
  <si>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</si>
  <si>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</si>
  <si>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</si>
  <si>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</si>
  <si>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</si>
  <si>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</si>
  <si>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</si>
  <si>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</si>
  <si>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</si>
  <si>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</si>
  <si>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</si>
  <si>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</si>
  <si>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</si>
  <si>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</si>
  <si>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</si>
  <si>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</si>
  <si>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</si>
  <si>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</si>
  <si>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</si>
  <si>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</si>
  <si>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</si>
  <si>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</si>
  <si>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</si>
  <si>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</si>
  <si>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</si>
  <si>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</si>
  <si>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</si>
  <si>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</si>
  <si>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</si>
  <si>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</si>
  <si>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</si>
  <si>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</si>
  <si>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</si>
  <si>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</si>
  <si>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</si>
  <si>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</si>
  <si>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</si>
  <si>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</si>
  <si>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</si>
  <si>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</si>
  <si>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</si>
  <si>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</si>
  <si>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</si>
  <si>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</si>
  <si>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</si>
  <si>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</si>
  <si>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</si>
  <si>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</si>
  <si>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</si>
  <si>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</si>
  <si>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</si>
  <si>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</si>
  <si>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</si>
  <si>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</si>
  <si>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</si>
  <si>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</si>
  <si>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</si>
  <si>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</si>
  <si>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</si>
  <si>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</si>
  <si>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</si>
  <si>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</si>
  <si>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</si>
  <si>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</si>
  <si>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</si>
  <si>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</si>
  <si>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</si>
  <si>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</si>
  <si>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</si>
  <si>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</si>
  <si>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</si>
  <si>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</si>
  <si>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</si>
  <si>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</si>
  <si>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</si>
  <si>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</si>
  <si>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</si>
  <si>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</si>
  <si>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</si>
  <si>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</si>
  <si>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</si>
  <si>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</si>
  <si>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</si>
  <si>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</si>
  <si>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</si>
  <si>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</si>
  <si>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</si>
  <si>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</si>
  <si>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</si>
  <si>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</si>
  <si>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</si>
  <si>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</si>
  <si>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</si>
  <si>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</si>
  <si>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</si>
  <si>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</si>
  <si>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</si>
  <si>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</si>
  <si>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</si>
  <si>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</si>
  <si>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</si>
  <si>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</si>
  <si>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</si>
  <si>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</si>
  <si>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</si>
  <si>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</si>
  <si>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</si>
  <si>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</si>
  <si>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</si>
  <si>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</si>
  <si>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</si>
  <si>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</si>
  <si>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</si>
  <si>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</si>
  <si>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</si>
  <si>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</si>
  <si>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</si>
  <si>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</si>
  <si>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</si>
  <si>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</si>
  <si>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</si>
  <si>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</si>
  <si>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</si>
  <si>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</si>
  <si>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</si>
  <si>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</si>
  <si>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</si>
  <si>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</si>
  <si>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</si>
  <si>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</si>
  <si>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</si>
  <si>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</si>
  <si>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</si>
  <si>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</si>
  <si>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</si>
  <si>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</si>
  <si>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</si>
  <si>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</si>
  <si>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</si>
  <si>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</si>
  <si>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</si>
  <si>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</si>
  <si>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</si>
  <si>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</si>
  <si>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</si>
  <si>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</si>
  <si>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</si>
  <si>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</si>
  <si>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</si>
  <si>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</si>
  <si>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</si>
  <si>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</si>
  <si>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</si>
  <si>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</si>
  <si>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</si>
  <si>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</si>
  <si>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</si>
  <si>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</si>
  <si>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</si>
  <si>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</si>
  <si>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</si>
  <si>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</si>
  <si>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</si>
  <si>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</si>
  <si>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</si>
  <si>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</si>
  <si>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</si>
  <si>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</si>
  <si>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</si>
  <si>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</si>
  <si>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</si>
  <si>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</si>
  <si>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</si>
  <si>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</si>
  <si>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</si>
  <si>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</si>
  <si>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</si>
  <si>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</si>
  <si>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</si>
  <si>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</si>
  <si>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</si>
  <si>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</si>
  <si>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</si>
  <si>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</si>
  <si>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</si>
  <si>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</si>
  <si>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</si>
  <si>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</si>
  <si>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</si>
  <si>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</si>
  <si>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</si>
  <si>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</si>
  <si>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</si>
  <si>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</si>
  <si>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</si>
  <si>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</si>
  <si>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</si>
  <si>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</si>
  <si>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</si>
  <si>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</si>
  <si>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</si>
  <si>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</si>
  <si>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</si>
  <si>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</si>
  <si>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</si>
  <si>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</si>
  <si>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</si>
  <si>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</si>
  <si>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</si>
  <si>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</si>
  <si>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</si>
  <si>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</si>
  <si>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</si>
  <si>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</si>
  <si>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</si>
  <si>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</si>
  <si>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</si>
  <si>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</si>
  <si>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</si>
  <si>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</si>
  <si>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</si>
  <si>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</si>
  <si>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</si>
  <si>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</si>
  <si>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</si>
  <si>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</si>
  <si>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</si>
  <si>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</si>
  <si>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</si>
  <si>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</si>
  <si>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</si>
  <si>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</si>
  <si>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</si>
  <si>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</si>
  <si>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</si>
  <si>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</si>
  <si>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</si>
  <si>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</si>
  <si>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</si>
  <si>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</si>
  <si>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</si>
  <si>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</si>
  <si>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</si>
  <si>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</si>
  <si>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</si>
  <si>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</si>
  <si>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</si>
  <si>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</si>
  <si>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</si>
  <si>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</si>
  <si>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</si>
  <si>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</si>
  <si>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</si>
  <si>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</si>
  <si>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</si>
  <si>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</si>
  <si>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</si>
  <si>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</si>
  <si>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</si>
  <si>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</si>
  <si>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</si>
  <si>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</si>
  <si>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</si>
  <si>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</si>
  <si>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</si>
  <si>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</si>
  <si>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</si>
  <si>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</si>
  <si>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</si>
  <si>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</si>
  <si>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</si>
  <si>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</si>
  <si>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</si>
  <si>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</si>
  <si>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</si>
  <si>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</si>
  <si>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</si>
  <si>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</si>
  <si>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</si>
  <si>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</si>
  <si>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</si>
  <si>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</si>
  <si>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</si>
  <si>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</si>
  <si>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</si>
  <si>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</si>
  <si>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</si>
  <si>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</si>
  <si>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</si>
  <si>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</si>
  <si>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</si>
  <si>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</si>
  <si>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</si>
  <si>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</si>
  <si>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</si>
  <si>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</si>
  <si>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</si>
  <si>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</si>
  <si>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</si>
  <si>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</si>
  <si>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</si>
  <si>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</si>
  <si>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</si>
  <si>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</si>
  <si>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</si>
  <si>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</si>
  <si>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</si>
  <si>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</si>
  <si>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</si>
  <si>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</si>
  <si>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</si>
  <si>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</si>
  <si>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</si>
  <si>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</si>
  <si>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</si>
  <si>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</si>
  <si>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</si>
  <si>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</si>
  <si>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</si>
  <si>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</si>
  <si>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</si>
  <si>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</si>
  <si>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</si>
  <si>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</si>
  <si>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</si>
  <si>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</si>
  <si>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</si>
  <si>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</si>
  <si>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</si>
  <si>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</si>
  <si>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</si>
  <si>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</si>
  <si>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</si>
  <si>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</si>
  <si>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</si>
  <si>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</si>
  <si>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</si>
  <si>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</si>
  <si>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</si>
  <si>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</si>
  <si>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</si>
  <si>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</si>
  <si>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</si>
  <si>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</si>
  <si>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</si>
  <si>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</si>
  <si>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</si>
  <si>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</si>
  <si>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</si>
  <si>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</si>
  <si>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</si>
  <si>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</si>
  <si>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</si>
  <si>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</si>
  <si>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</si>
  <si>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</si>
  <si>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</si>
  <si>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</si>
  <si>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</si>
  <si>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</si>
  <si>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</si>
  <si>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</si>
  <si>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</si>
  <si>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</si>
  <si>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</si>
  <si>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</si>
  <si>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</si>
  <si>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</si>
  <si>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</si>
  <si>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</si>
  <si>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</si>
  <si>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</si>
  <si>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</si>
  <si>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</si>
  <si>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</si>
  <si>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</si>
  <si>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</si>
  <si>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</si>
  <si>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</si>
  <si>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</si>
  <si>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</si>
  <si>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</si>
  <si>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</si>
  <si>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</si>
  <si>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</si>
  <si>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</si>
  <si>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</si>
  <si>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</si>
  <si>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</si>
  <si>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</si>
  <si>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</si>
  <si>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</si>
  <si>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</si>
  <si>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</si>
  <si>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</si>
  <si>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</si>
  <si>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</si>
  <si>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</si>
  <si>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</si>
  <si>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</si>
  <si>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</si>
  <si>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</si>
  <si>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</si>
  <si>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</si>
  <si>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</si>
  <si>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</si>
  <si>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</si>
  <si>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</si>
  <si>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</si>
  <si>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</si>
  <si>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</si>
  <si>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</si>
  <si>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</si>
  <si>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</si>
  <si>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</si>
  <si>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</si>
  <si>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</si>
  <si>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</si>
  <si>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</si>
  <si>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</si>
  <si>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</si>
  <si>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</si>
  <si>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</si>
  <si>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</si>
  <si>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</si>
  <si>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</si>
  <si>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</si>
  <si>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</si>
  <si>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</si>
  <si>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</si>
  <si>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</si>
  <si>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</si>
  <si>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</si>
  <si>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</si>
  <si>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</si>
  <si>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</si>
  <si>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</si>
  <si>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</si>
  <si>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</si>
  <si>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</si>
  <si>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</si>
  <si>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</si>
  <si>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</si>
  <si>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</si>
  <si>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</si>
  <si>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</si>
  <si>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</si>
  <si>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</si>
  <si>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</si>
  <si>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</si>
  <si>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</si>
  <si>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</si>
  <si>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</si>
  <si>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</si>
  <si>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</si>
  <si>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</si>
  <si>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</si>
  <si>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</si>
  <si>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</si>
  <si>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</si>
  <si>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</si>
  <si>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</si>
  <si>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</si>
  <si>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</si>
  <si>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</si>
  <si>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</si>
  <si>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</si>
  <si>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</si>
  <si>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</si>
  <si>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</si>
  <si>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</si>
  <si>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</si>
  <si>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</si>
  <si>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</si>
  <si>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</si>
  <si>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</si>
  <si>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</si>
  <si>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</si>
  <si>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</si>
  <si>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</si>
  <si>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</si>
  <si>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</si>
  <si>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</si>
  <si>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</si>
  <si>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</si>
  <si>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</si>
  <si>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</si>
  <si>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</si>
  <si>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</si>
  <si>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</si>
  <si>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</si>
  <si>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</si>
  <si>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</si>
  <si>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</si>
  <si>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</si>
  <si>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</si>
  <si>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</si>
  <si>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</si>
  <si>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</si>
  <si>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</si>
  <si>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</si>
  <si>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</si>
  <si>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</si>
  <si>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</si>
  <si>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</si>
  <si>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</si>
  <si>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</si>
  <si>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</si>
  <si>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</si>
  <si>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</si>
  <si>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</si>
  <si>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</si>
  <si>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</si>
  <si>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</si>
  <si>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</si>
  <si>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</si>
  <si>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</si>
  <si>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</si>
  <si>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</si>
  <si>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</si>
  <si>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</si>
  <si>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</si>
  <si>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</si>
  <si>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</si>
  <si>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</si>
  <si>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</si>
  <si>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</si>
  <si>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</si>
  <si>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</si>
  <si>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</si>
  <si>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</si>
  <si>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</si>
  <si>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</si>
  <si>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</si>
  <si>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</si>
  <si>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</si>
  <si>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</si>
  <si>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</si>
  <si>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</si>
  <si>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</si>
  <si>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</si>
  <si>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</si>
  <si>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</si>
  <si>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</si>
  <si>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</si>
  <si>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</si>
  <si>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</si>
  <si>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</si>
  <si>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</si>
  <si>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</si>
  <si>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</si>
  <si>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</si>
  <si>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</si>
  <si>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</si>
  <si>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</si>
  <si>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</si>
  <si>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</si>
  <si>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</si>
  <si>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</si>
  <si>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</si>
  <si>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</si>
  <si>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</si>
  <si>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</si>
  <si>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</si>
  <si>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</si>
  <si>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</si>
  <si>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</si>
  <si>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</si>
  <si>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</si>
  <si>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</si>
  <si>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</si>
  <si>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</si>
  <si>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</si>
  <si>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</si>
  <si>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</si>
  <si>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</si>
  <si>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</si>
  <si>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</si>
  <si>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</si>
  <si>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</si>
  <si>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</si>
  <si>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</si>
  <si>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</si>
  <si>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</si>
  <si>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</si>
  <si>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</si>
  <si>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</si>
  <si>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</si>
  <si>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</si>
  <si>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</si>
  <si>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</si>
  <si>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</si>
  <si>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</si>
  <si>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</si>
  <si>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</si>
  <si>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</si>
  <si>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</si>
  <si>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</si>
  <si>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</si>
  <si>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</si>
  <si>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</si>
  <si>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</si>
  <si>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</si>
  <si>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</si>
  <si>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</si>
  <si>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</si>
  <si>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</si>
  <si>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</si>
  <si>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</si>
  <si>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</si>
  <si>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</si>
  <si>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</si>
  <si>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</si>
  <si>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</si>
  <si>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</si>
  <si>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</si>
  <si>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</si>
  <si>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</si>
  <si>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</si>
  <si>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</si>
  <si>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</si>
  <si>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</si>
  <si>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</si>
  <si>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</si>
  <si>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</si>
  <si>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</si>
  <si>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</si>
  <si>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</si>
  <si>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</si>
  <si>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</si>
  <si>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</si>
  <si>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</si>
  <si>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</si>
  <si>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</si>
  <si>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</si>
  <si>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</si>
  <si>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</si>
  <si>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</si>
  <si>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</si>
  <si>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</si>
  <si>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</si>
  <si>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</si>
  <si>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</si>
  <si>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</si>
  <si>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</si>
  <si>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</si>
  <si>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</si>
  <si>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</si>
  <si>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</si>
  <si>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</si>
  <si>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</si>
  <si>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</si>
  <si>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</si>
  <si>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</si>
  <si>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</si>
  <si>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</si>
  <si>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</si>
  <si>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</si>
  <si>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</si>
  <si>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</si>
  <si>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</si>
  <si>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</si>
  <si>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</si>
  <si>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</si>
  <si>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</si>
  <si>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</si>
  <si>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</si>
  <si>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</si>
  <si>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</si>
  <si>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</si>
  <si>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</si>
  <si>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</si>
  <si>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</si>
  <si>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</si>
  <si>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</si>
  <si>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</si>
  <si>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</si>
  <si>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</si>
  <si>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</si>
  <si>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</si>
  <si>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</si>
  <si>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</si>
  <si>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</si>
  <si>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</si>
  <si>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</si>
  <si>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</si>
  <si>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</si>
  <si>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</si>
  <si>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</si>
  <si>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</si>
  <si>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</si>
  <si>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</si>
  <si>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</si>
  <si>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</si>
  <si>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</si>
  <si>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</si>
  <si>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</si>
  <si>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</si>
  <si>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</si>
  <si>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</si>
  <si>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</si>
  <si>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</si>
  <si>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</si>
  <si>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</si>
  <si>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</si>
  <si>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</si>
  <si>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</si>
  <si>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</si>
  <si>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</si>
  <si>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</si>
  <si>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</si>
  <si>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</si>
  <si>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</si>
  <si>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</si>
  <si>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</si>
  <si>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</si>
  <si>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</si>
  <si>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</si>
  <si>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</si>
  <si>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</si>
  <si>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</si>
  <si>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</si>
  <si>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</si>
  <si>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</si>
  <si>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</si>
  <si>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</si>
  <si>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</si>
  <si>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</si>
  <si>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</si>
  <si>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</si>
  <si>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</si>
  <si>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</si>
  <si>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</si>
  <si>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</si>
  <si>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</si>
  <si>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</si>
  <si>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</si>
  <si>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</si>
  <si>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</si>
  <si>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</si>
  <si>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</si>
  <si>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</si>
  <si>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</si>
  <si>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</si>
  <si>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</si>
  <si>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</si>
  <si>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</si>
  <si>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</si>
  <si>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</si>
  <si>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</si>
  <si>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</si>
  <si>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</si>
  <si>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</si>
  <si>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</si>
  <si>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</si>
  <si>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</si>
  <si>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</si>
  <si>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</si>
  <si>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</si>
  <si>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</si>
  <si>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</si>
  <si>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</si>
  <si>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</si>
  <si>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</si>
  <si>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</si>
  <si>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</si>
  <si>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</si>
  <si>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</si>
  <si>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</si>
  <si>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</si>
  <si>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</si>
  <si>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</si>
  <si>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</si>
  <si>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</si>
  <si>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</si>
  <si>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</si>
  <si>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</si>
  <si>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</si>
  <si>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</si>
  <si>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</si>
  <si>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</si>
  <si>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</si>
  <si>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</si>
  <si>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</si>
  <si>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</si>
  <si>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</si>
  <si>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</si>
  <si>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</si>
  <si>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</si>
  <si>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</si>
  <si>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</si>
  <si>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</si>
  <si>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</si>
  <si>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</si>
  <si>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</si>
  <si>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</si>
  <si>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</si>
  <si>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</si>
  <si>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</si>
  <si>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</si>
  <si>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</si>
  <si>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</si>
  <si>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</si>
  <si>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</si>
  <si>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</si>
  <si>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</si>
  <si>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</si>
  <si>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</si>
  <si>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</si>
  <si>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</si>
  <si>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</si>
  <si>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</si>
  <si>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</si>
  <si>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</si>
  <si>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</si>
  <si>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</si>
  <si>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</si>
  <si>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</si>
  <si>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</si>
  <si>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</si>
  <si>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</si>
  <si>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</si>
  <si>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</si>
  <si>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</si>
  <si>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</si>
  <si>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</si>
  <si>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</si>
  <si>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</si>
  <si>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</si>
  <si>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</si>
  <si>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</si>
  <si>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</si>
  <si>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</si>
  <si>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</si>
  <si>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</si>
  <si>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</si>
  <si>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</si>
  <si>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</si>
  <si>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</si>
  <si>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</si>
  <si>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</si>
  <si>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</si>
  <si>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</si>
  <si>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</si>
  <si>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</si>
  <si>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</si>
  <si>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</si>
  <si>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</si>
  <si>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</si>
  <si>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</si>
  <si>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</si>
  <si>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</si>
  <si>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</si>
  <si>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</si>
  <si>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</si>
  <si>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</si>
  <si>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</si>
  <si>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</si>
  <si>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</si>
  <si>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</si>
  <si>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</si>
  <si>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</si>
  <si>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</si>
  <si>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</si>
  <si>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</si>
  <si>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</si>
  <si>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</si>
  <si>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</si>
  <si>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</si>
  <si>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</si>
  <si>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</si>
  <si>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</si>
  <si>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</si>
  <si>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</si>
  <si>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</si>
  <si>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</si>
  <si>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</si>
  <si>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</si>
  <si>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</si>
  <si>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</si>
  <si>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</si>
  <si>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</si>
  <si>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</si>
  <si>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</si>
  <si>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</si>
  <si>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</si>
  <si>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</si>
  <si>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</si>
  <si>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</si>
  <si>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</si>
  <si>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</si>
  <si>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</si>
  <si>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</si>
  <si>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</si>
  <si>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</si>
  <si>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</si>
  <si>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</si>
  <si>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</si>
  <si>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</si>
  <si>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</si>
  <si>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</si>
  <si>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</si>
  <si>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</si>
  <si>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</si>
  <si>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</si>
  <si>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</si>
  <si>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</si>
  <si>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</si>
  <si>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</si>
  <si>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</si>
  <si>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</si>
  <si>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</si>
  <si>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</si>
  <si>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</si>
  <si>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</si>
  <si>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</si>
  <si>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</si>
  <si>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</si>
  <si>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</si>
  <si>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</si>
  <si>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</si>
  <si>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</si>
  <si>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</si>
  <si>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</si>
  <si>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</si>
  <si>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</si>
  <si>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</si>
  <si>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</si>
  <si>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</si>
  <si>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</si>
  <si>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</si>
  <si>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</si>
  <si>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</si>
  <si>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</si>
  <si>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</si>
  <si>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</si>
  <si>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</si>
  <si>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</si>
  <si>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</si>
  <si>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</si>
  <si>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</si>
  <si>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</si>
  <si>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</si>
  <si>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</si>
  <si>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</si>
  <si>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</si>
  <si>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</si>
  <si>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</si>
  <si>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</si>
  <si>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</si>
  <si>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</si>
  <si>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</si>
  <si>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</si>
  <si>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</si>
  <si>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</si>
  <si>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</si>
  <si>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</si>
  <si>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</si>
  <si>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</si>
  <si>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</si>
  <si>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</si>
  <si>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</si>
  <si>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</si>
  <si>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</si>
  <si>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</si>
  <si>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</si>
  <si>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</si>
  <si>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</si>
  <si>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</si>
  <si>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</si>
  <si>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</si>
  <si>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</si>
  <si>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</si>
  <si>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</si>
  <si>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</si>
  <si>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</si>
  <si>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</si>
  <si>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</si>
  <si>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</si>
  <si>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</si>
  <si>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</si>
  <si>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</si>
  <si>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</si>
  <si>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</si>
  <si>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</si>
  <si>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</si>
  <si>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</si>
  <si>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</si>
  <si>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</si>
  <si>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</si>
  <si>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</si>
  <si>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</si>
  <si>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</si>
  <si>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</si>
  <si>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</si>
  <si>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</si>
  <si>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</si>
  <si>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</si>
  <si>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</si>
  <si>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</si>
  <si>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</si>
  <si>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</si>
  <si>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</si>
  <si>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</si>
  <si>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</si>
  <si>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</si>
  <si>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</si>
  <si>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</si>
  <si>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</si>
  <si>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</si>
  <si>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</si>
  <si>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</si>
  <si>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</si>
  <si>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</si>
  <si>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</si>
  <si>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</si>
  <si>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</si>
  <si>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</si>
  <si>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</si>
  <si>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</si>
  <si>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</si>
  <si>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</si>
  <si>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</si>
  <si>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</si>
  <si>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</si>
  <si>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</si>
  <si>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</si>
  <si>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</si>
  <si>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</si>
  <si>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</si>
  <si>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</si>
  <si>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</si>
  <si>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</si>
  <si>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</si>
  <si>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</si>
  <si>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</si>
  <si>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</si>
  <si>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</si>
  <si>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</si>
  <si>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</si>
  <si>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</si>
  <si>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</si>
  <si>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</si>
  <si>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</si>
  <si>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</si>
  <si>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</si>
  <si>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</si>
  <si>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</si>
  <si>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</si>
  <si>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</si>
  <si>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</si>
  <si>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</si>
  <si>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</si>
  <si>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</si>
  <si>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</si>
  <si>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</si>
  <si>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</si>
  <si>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</si>
  <si>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</si>
  <si>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</si>
  <si>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</si>
  <si>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</si>
  <si>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</si>
  <si>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</si>
  <si>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</si>
  <si>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</si>
  <si>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</si>
  <si>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</si>
  <si>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</si>
  <si>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</si>
  <si>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</si>
  <si>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</si>
  <si>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</si>
  <si>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</si>
  <si>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</si>
  <si>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</si>
  <si>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</si>
  <si>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</si>
  <si>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</si>
  <si>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</si>
  <si>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</si>
  <si>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</si>
  <si>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</si>
  <si>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</si>
  <si>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</si>
  <si>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</si>
  <si>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</si>
  <si>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</si>
  <si>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</si>
  <si>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</si>
  <si>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</si>
  <si>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</si>
  <si>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</si>
  <si>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</si>
  <si>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</si>
  <si>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</si>
  <si>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</si>
  <si>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</si>
  <si>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</si>
  <si>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</si>
  <si>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</si>
  <si>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</si>
  <si>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</si>
  <si>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</si>
  <si>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</si>
  <si>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</si>
  <si>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</si>
  <si>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</si>
  <si>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</si>
  <si>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</si>
  <si>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</si>
  <si>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</si>
  <si>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</si>
  <si>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</si>
  <si>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</si>
  <si>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</si>
  <si>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</si>
  <si>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</si>
  <si>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</si>
  <si>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</si>
  <si>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</si>
  <si>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</si>
  <si>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</si>
  <si>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</si>
  <si>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</si>
  <si>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</si>
  <si>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</si>
  <si>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</si>
  <si>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</si>
  <si>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</si>
  <si>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</si>
  <si>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</si>
  <si>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</si>
  <si>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</si>
  <si>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</si>
  <si>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</si>
  <si>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</si>
  <si>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</si>
  <si>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</si>
  <si>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</si>
  <si>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</si>
  <si>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</si>
  <si>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</si>
  <si>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</si>
  <si>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</si>
  <si>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</si>
  <si>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</si>
  <si>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</si>
  <si>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</si>
  <si>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</si>
  <si>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</si>
  <si>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</si>
  <si>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</si>
  <si>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</si>
  <si>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</si>
  <si>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</si>
  <si>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</si>
  <si>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</si>
  <si>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</si>
  <si>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</si>
  <si>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</si>
  <si>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</si>
  <si>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</si>
  <si>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</si>
  <si>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</si>
  <si>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</si>
  <si>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</si>
  <si>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</si>
  <si>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</si>
  <si>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</si>
  <si>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</si>
  <si>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</si>
  <si>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</si>
  <si>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</si>
  <si>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</si>
  <si>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</si>
  <si>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</si>
  <si>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</si>
  <si>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</si>
  <si>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</si>
  <si>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</si>
  <si>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</si>
  <si>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</si>
  <si>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</si>
  <si>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</si>
  <si>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</si>
  <si>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</si>
  <si>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</si>
  <si>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</si>
  <si>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</si>
  <si>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</si>
  <si>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</si>
  <si>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</si>
  <si>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</si>
  <si>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</si>
  <si>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</si>
  <si>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</si>
  <si>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</si>
  <si>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</si>
  <si>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</si>
  <si>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</si>
  <si>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</si>
  <si>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</si>
  <si>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</si>
  <si>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</si>
  <si>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</si>
  <si>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</si>
  <si>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</si>
  <si>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</si>
  <si>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</si>
  <si>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</si>
  <si>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</si>
  <si>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</si>
  <si>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</si>
  <si>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</si>
  <si>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</si>
  <si>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</si>
  <si>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</si>
  <si>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</si>
  <si>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</si>
  <si>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</si>
  <si>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</si>
  <si>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</si>
  <si>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</si>
  <si>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</si>
  <si>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</si>
  <si>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</si>
  <si>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</si>
  <si>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</si>
  <si>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</si>
  <si>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</si>
  <si>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</si>
  <si>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</si>
  <si>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</si>
  <si>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</si>
  <si>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</si>
  <si>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</si>
  <si>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</si>
  <si>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</si>
  <si>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</si>
  <si>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</si>
  <si>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</si>
  <si>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</si>
  <si>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</si>
  <si>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</si>
  <si>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</si>
  <si>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</si>
  <si>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</si>
  <si>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</si>
  <si>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</si>
  <si>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</si>
  <si>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</si>
  <si>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</si>
  <si>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</si>
  <si>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</si>
  <si>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</si>
  <si>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</si>
  <si>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</si>
  <si>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</si>
  <si>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</si>
  <si>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</si>
  <si>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</si>
  <si>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</si>
  <si>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</si>
  <si>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</si>
  <si>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</si>
  <si>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</si>
  <si>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</si>
  <si>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</si>
  <si>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</si>
  <si>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</si>
  <si>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</si>
  <si>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</si>
  <si>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</si>
  <si>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</si>
  <si>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</si>
  <si>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</si>
  <si>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</si>
  <si>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</si>
  <si>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</si>
  <si>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</si>
  <si>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</si>
  <si>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</si>
  <si>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</si>
  <si>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</si>
  <si>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</si>
  <si>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</si>
  <si>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</si>
  <si>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</si>
  <si>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</si>
  <si>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</si>
  <si>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</si>
  <si>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</si>
  <si>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</si>
  <si>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</si>
  <si>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</si>
  <si>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</si>
  <si>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</si>
  <si>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</si>
  <si>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</si>
  <si>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</si>
  <si>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</si>
  <si>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</si>
  <si>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</si>
  <si>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</si>
  <si>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</si>
  <si>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</si>
  <si>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</si>
  <si>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</si>
  <si>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</si>
  <si>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</si>
  <si>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</si>
  <si>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</si>
  <si>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</si>
  <si>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</si>
  <si>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</si>
  <si>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</si>
  <si>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</si>
  <si>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</si>
  <si>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</si>
  <si>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</si>
  <si>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</si>
  <si>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</si>
  <si>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</si>
  <si>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</si>
  <si>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</si>
  <si>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</si>
  <si>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</si>
  <si>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</si>
  <si>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</si>
  <si>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</si>
  <si>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</si>
  <si>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</si>
  <si>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</si>
  <si>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</si>
  <si>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</si>
  <si>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</si>
  <si>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</si>
  <si>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</si>
  <si>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</si>
  <si>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</si>
  <si>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</si>
  <si>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</si>
  <si>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</si>
  <si>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</si>
  <si>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</si>
  <si>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</si>
  <si>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</si>
  <si>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</si>
  <si>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</si>
  <si>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</si>
  <si>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</si>
  <si>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</si>
  <si>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</si>
  <si>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</si>
  <si>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</si>
  <si>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</si>
  <si>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</si>
  <si>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</si>
  <si>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</si>
  <si>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</si>
  <si>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</si>
  <si>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</si>
  <si>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</si>
  <si>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</si>
  <si>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</si>
  <si>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</si>
  <si>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</si>
  <si>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</si>
  <si>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</si>
  <si>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</si>
  <si>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</si>
  <si>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</si>
  <si>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</si>
  <si>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</si>
  <si>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</si>
  <si>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</si>
  <si>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</si>
  <si>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</si>
  <si>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</si>
  <si>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</si>
  <si>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</si>
  <si>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</si>
  <si>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</si>
  <si>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</si>
  <si>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</si>
  <si>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</si>
  <si>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</si>
  <si>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</si>
  <si>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</si>
  <si>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</si>
  <si>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</si>
  <si>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</si>
  <si>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</si>
  <si>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</si>
  <si>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</si>
  <si>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</si>
  <si>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</si>
  <si>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</si>
  <si>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</si>
  <si>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</si>
  <si>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</si>
  <si>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</si>
  <si>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</si>
  <si>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</si>
  <si>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</si>
  <si>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</si>
  <si>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</si>
  <si>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</si>
  <si>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</si>
  <si>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</si>
  <si>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</si>
  <si>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</si>
  <si>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</si>
  <si>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</si>
  <si>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</si>
  <si>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</si>
  <si>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</si>
  <si>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</si>
  <si>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</si>
  <si>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</si>
  <si>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</si>
  <si>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</si>
  <si>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</si>
  <si>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</si>
  <si>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</si>
  <si>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</si>
  <si>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</si>
  <si>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</si>
  <si>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</si>
  <si>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</si>
  <si>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</si>
  <si>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</si>
  <si>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</si>
  <si>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</si>
  <si>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</si>
  <si>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</si>
  <si>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</si>
  <si>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</si>
  <si>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</si>
  <si>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</si>
  <si>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</si>
  <si>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</si>
  <si>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</si>
  <si>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</si>
  <si>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</si>
  <si>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</si>
  <si>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</si>
  <si>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</si>
  <si>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</si>
  <si>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</si>
  <si>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</si>
  <si>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</si>
  <si>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</si>
  <si>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</si>
  <si>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</si>
  <si>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</si>
  <si>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</si>
  <si>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</si>
  <si>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</si>
  <si>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</si>
  <si>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</si>
  <si>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</si>
  <si>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</si>
  <si>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</si>
  <si>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</si>
  <si>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</si>
  <si>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</si>
  <si>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</si>
  <si>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</si>
  <si>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</si>
  <si>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</si>
  <si>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</si>
  <si>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</si>
  <si>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</si>
  <si>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</si>
  <si>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</si>
  <si>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</si>
  <si>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</si>
  <si>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</si>
  <si>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</si>
  <si>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</si>
  <si>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</si>
  <si>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</si>
  <si>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</si>
  <si>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</si>
  <si>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</si>
  <si>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</si>
  <si>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</si>
  <si>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</si>
  <si>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</si>
  <si>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</si>
  <si>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</si>
  <si>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</si>
  <si>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</si>
  <si>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</si>
  <si>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</si>
  <si>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</si>
  <si>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</si>
  <si>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</si>
  <si>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</si>
  <si>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</si>
  <si>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</si>
  <si>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</si>
  <si>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</si>
  <si>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</si>
  <si>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</si>
  <si>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</si>
  <si>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</si>
  <si>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</si>
  <si>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</si>
  <si>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</si>
  <si>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</si>
  <si>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</si>
  <si>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</si>
  <si>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</si>
  <si>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</si>
  <si>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</si>
  <si>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</si>
  <si>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</si>
  <si>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</si>
  <si>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</si>
  <si>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</si>
  <si>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</si>
  <si>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</si>
  <si>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</si>
  <si>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</si>
  <si>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</si>
  <si>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</si>
  <si>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</si>
  <si>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</si>
  <si>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</si>
  <si>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</si>
  <si>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</si>
  <si>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</si>
  <si>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</si>
  <si>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</si>
  <si>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</si>
  <si>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</si>
  <si>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</si>
  <si>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</si>
  <si>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</si>
  <si>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</si>
  <si>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</si>
  <si>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</si>
  <si>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</si>
  <si>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</si>
  <si>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</si>
  <si>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</si>
  <si>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</si>
  <si>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</si>
  <si>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</si>
  <si>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</si>
  <si>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</si>
  <si>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</si>
  <si>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</si>
  <si>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</si>
  <si>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</si>
  <si>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</si>
  <si>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</si>
  <si>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</si>
  <si>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</si>
  <si>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</si>
  <si>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</si>
  <si>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</si>
  <si>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</si>
  <si>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</si>
  <si>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</si>
  <si>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</si>
  <si>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</si>
  <si>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</si>
  <si>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</si>
  <si>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</si>
  <si>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</si>
  <si>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</si>
  <si>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</si>
  <si>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</si>
  <si>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</si>
  <si>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</si>
  <si>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</si>
  <si>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</si>
  <si>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</si>
  <si>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</si>
  <si>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</si>
  <si>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</si>
  <si>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</si>
  <si>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</si>
  <si>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</si>
  <si>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</si>
  <si>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</si>
  <si>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</si>
  <si>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</si>
  <si>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</si>
  <si>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</si>
  <si>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</si>
  <si>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</si>
  <si>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</si>
  <si>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</si>
  <si>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</si>
  <si>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</si>
  <si>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</si>
  <si>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</si>
  <si>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</si>
  <si>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</si>
  <si>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</si>
  <si>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</si>
  <si>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</si>
  <si>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</si>
  <si>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</si>
  <si>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</si>
  <si>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</si>
  <si>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</si>
  <si>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</si>
  <si>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</si>
  <si>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</si>
  <si>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</si>
  <si>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</si>
  <si>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</si>
  <si>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</si>
  <si>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</si>
  <si>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</si>
  <si>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</si>
  <si>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</si>
  <si>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</si>
  <si>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</si>
  <si>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</si>
  <si>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</si>
  <si>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</si>
  <si>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</si>
  <si>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</si>
  <si>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</si>
  <si>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</si>
  <si>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</si>
  <si>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</si>
  <si>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</si>
  <si>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</si>
  <si>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</si>
  <si>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</si>
  <si>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</si>
  <si>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</si>
  <si>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</si>
  <si>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</si>
  <si>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</si>
  <si>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</si>
  <si>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</si>
  <si>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</si>
  <si>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</si>
  <si>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</si>
  <si>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</si>
  <si>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</si>
  <si>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</si>
  <si>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</si>
  <si>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</si>
  <si>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</si>
  <si>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</si>
  <si>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</si>
  <si>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</si>
  <si>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</si>
  <si>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</si>
  <si>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</si>
  <si>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</si>
  <si>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</si>
  <si>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</si>
  <si>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</si>
  <si>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</si>
  <si>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</si>
  <si>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</si>
  <si>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</si>
  <si>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</si>
  <si>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</si>
  <si>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</si>
  <si>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</si>
  <si>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</si>
  <si>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</si>
  <si>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</si>
  <si>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</si>
  <si>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</si>
  <si>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</si>
  <si>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</si>
  <si>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</si>
  <si>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</si>
  <si>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</si>
  <si>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</si>
  <si>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</si>
  <si>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</si>
  <si>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</si>
  <si>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</si>
  <si>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</si>
  <si>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</si>
  <si>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</si>
  <si>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</si>
  <si>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</si>
  <si>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</si>
  <si>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</si>
  <si>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</si>
  <si>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</si>
  <si>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</si>
  <si>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</si>
  <si>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</si>
  <si>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</si>
  <si>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</si>
  <si>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</si>
  <si>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</si>
  <si>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</si>
  <si>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</si>
  <si>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</si>
  <si>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</si>
  <si>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</si>
  <si>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</si>
  <si>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</si>
  <si>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</si>
  <si>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</si>
  <si>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</si>
  <si>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</si>
  <si>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</si>
  <si>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</si>
  <si>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</si>
  <si>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</si>
  <si>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</si>
  <si>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</si>
  <si>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</si>
  <si>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</si>
  <si>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</si>
  <si>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</si>
  <si>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</si>
  <si>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</si>
  <si>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</si>
  <si>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</si>
  <si>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</si>
  <si>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</si>
  <si>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</si>
  <si>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</si>
  <si>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</si>
  <si>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</si>
  <si>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</si>
  <si>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</si>
  <si>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</si>
  <si>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</si>
  <si>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</si>
  <si>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</si>
  <si>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</si>
  <si>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</si>
  <si>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</si>
  <si>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</si>
  <si>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</si>
  <si>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</si>
  <si>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</si>
  <si>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</si>
  <si>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</si>
  <si>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</si>
  <si>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</si>
  <si>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</si>
  <si>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</si>
  <si>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</si>
  <si>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</si>
  <si>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</si>
  <si>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</si>
  <si>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</si>
  <si>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</si>
  <si>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</si>
  <si>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</si>
  <si>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</si>
  <si>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</si>
  <si>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</si>
  <si>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</si>
  <si>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</si>
  <si>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</si>
  <si>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</si>
  <si>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</si>
  <si>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</si>
  <si>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</si>
  <si>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</si>
  <si>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</si>
  <si>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</si>
  <si>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</si>
  <si>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</si>
  <si>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</si>
  <si>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</si>
  <si>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</si>
  <si>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</si>
  <si>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</si>
  <si>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</si>
  <si>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</si>
  <si>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</si>
  <si>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</si>
  <si>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</si>
  <si>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</si>
  <si>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</si>
  <si>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</si>
  <si>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</si>
  <si>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</si>
  <si>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</si>
  <si>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</si>
  <si>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</si>
  <si>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</si>
  <si>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</si>
  <si>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</si>
  <si>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</si>
  <si>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</si>
  <si>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</si>
  <si>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</si>
  <si>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</si>
  <si>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</si>
  <si>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</si>
  <si>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</si>
  <si>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</si>
  <si>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</si>
  <si>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</si>
  <si>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</si>
  <si>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</si>
  <si>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</si>
  <si>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</si>
  <si>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</si>
  <si>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</si>
  <si>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</si>
  <si>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</si>
  <si>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</si>
  <si>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</si>
  <si>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</si>
  <si>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</si>
  <si>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</si>
  <si>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</si>
  <si>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</si>
  <si>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</si>
  <si>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</si>
  <si>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</si>
  <si>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</si>
  <si>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</si>
  <si>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</si>
  <si>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</si>
  <si>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</si>
  <si>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</si>
  <si>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</si>
  <si>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</si>
  <si>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</si>
  <si>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</si>
  <si>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</si>
  <si>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</si>
  <si>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</si>
  <si>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</si>
  <si>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</si>
  <si>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</si>
  <si>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</si>
  <si>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</si>
  <si>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</si>
  <si>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</si>
  <si>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</si>
  <si>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</si>
  <si>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</si>
  <si>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</si>
  <si>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</si>
  <si>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</si>
  <si>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</si>
  <si>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</si>
  <si>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</si>
  <si>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</si>
  <si>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</si>
  <si>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</si>
  <si>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</si>
  <si>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</si>
  <si>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</si>
  <si>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</si>
  <si>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</si>
  <si>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</si>
  <si>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</si>
  <si>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</si>
  <si>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</si>
  <si>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</si>
  <si>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</si>
  <si>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</si>
  <si>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</si>
  <si>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</si>
  <si>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</si>
  <si>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</si>
  <si>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</si>
  <si>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</si>
  <si>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</si>
  <si>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</si>
  <si>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</si>
  <si>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</si>
  <si>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</si>
  <si>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</si>
  <si>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</si>
  <si>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</si>
  <si>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</si>
  <si>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</si>
  <si>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</si>
  <si>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</si>
  <si>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</si>
  <si>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</si>
  <si>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</si>
  <si>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</si>
  <si>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</si>
  <si>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</si>
  <si>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</si>
  <si>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</si>
  <si>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</si>
  <si>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</si>
  <si>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</si>
  <si>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</si>
  <si>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</si>
  <si>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</si>
  <si>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</si>
  <si>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</si>
  <si>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</si>
  <si>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</si>
  <si>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</si>
  <si>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</si>
  <si>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</si>
  <si>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</si>
  <si>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</si>
  <si>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</si>
  <si>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</si>
  <si>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</si>
  <si>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</si>
  <si>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</si>
  <si>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</si>
  <si>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</si>
  <si>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</si>
  <si>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</si>
  <si>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</si>
  <si>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</si>
  <si>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</si>
  <si>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</si>
  <si>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</si>
  <si>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</si>
  <si>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</si>
  <si>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</si>
  <si>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</si>
  <si>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</si>
  <si>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</si>
  <si>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</si>
  <si>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</si>
  <si>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</si>
  <si>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</si>
  <si>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</si>
  <si>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</si>
  <si>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</si>
  <si>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</si>
  <si>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</si>
  <si>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</si>
  <si>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</si>
  <si>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</si>
  <si>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</si>
  <si>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</si>
  <si>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</si>
  <si>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</si>
  <si>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</si>
  <si>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</si>
  <si>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</si>
  <si>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</si>
  <si>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</si>
  <si>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</si>
  <si>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</si>
  <si>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</si>
  <si>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</si>
  <si>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</si>
  <si>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</si>
  <si>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</si>
  <si>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</si>
  <si>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</si>
  <si>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</si>
  <si>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</si>
  <si>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</si>
  <si>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</si>
  <si>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</si>
  <si>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</si>
  <si>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</si>
  <si>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</si>
  <si>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</si>
  <si>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</si>
  <si>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</si>
  <si>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</si>
  <si>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</si>
  <si>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</si>
  <si>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</si>
  <si>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</si>
  <si>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</si>
  <si>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</si>
  <si>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</si>
  <si>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</si>
  <si>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</si>
  <si>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</si>
  <si>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</si>
  <si>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</si>
  <si>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</si>
  <si>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</si>
  <si>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</si>
  <si>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</si>
  <si>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</si>
  <si>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</si>
  <si>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</si>
  <si>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</si>
  <si>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</si>
  <si>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</si>
  <si>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</si>
  <si>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</si>
  <si>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</si>
  <si>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</si>
  <si>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</si>
  <si>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</si>
  <si>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</si>
  <si>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</si>
  <si>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</si>
  <si>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</si>
  <si>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</si>
  <si>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</si>
  <si>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</si>
  <si>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</si>
  <si>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</si>
  <si>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</si>
  <si>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</si>
  <si>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</si>
  <si>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</si>
  <si>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</si>
  <si>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</si>
  <si>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</si>
  <si>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</si>
  <si>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</si>
  <si>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</si>
  <si>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</si>
  <si>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</si>
  <si>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</si>
  <si>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</si>
  <si>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</si>
  <si>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</si>
  <si>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</si>
  <si>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</si>
  <si>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</si>
  <si>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</si>
  <si>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</si>
  <si>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</si>
  <si>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</si>
  <si>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</si>
  <si>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</si>
  <si>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</si>
  <si>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</si>
  <si>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</si>
  <si>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</si>
  <si>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</si>
  <si>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</si>
  <si>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</si>
  <si>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</si>
  <si>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</si>
  <si>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</si>
  <si>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</si>
  <si>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</si>
  <si>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</si>
  <si>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</si>
  <si>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</si>
  <si>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</si>
  <si>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</si>
  <si>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</si>
  <si>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</si>
  <si>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</si>
  <si>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</si>
  <si>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</si>
  <si>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</si>
  <si>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</si>
  <si>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</si>
  <si>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</si>
  <si>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</si>
  <si>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</si>
  <si>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</si>
  <si>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</si>
  <si>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</si>
  <si>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</si>
  <si>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</si>
  <si>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</si>
  <si>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</si>
  <si>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</si>
  <si>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</si>
  <si>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</si>
  <si>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</si>
  <si>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</si>
  <si>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</si>
  <si>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</si>
  <si>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</si>
  <si>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</si>
  <si>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</si>
  <si>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</si>
  <si>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</si>
  <si>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</si>
  <si>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</si>
  <si>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</si>
  <si>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</si>
  <si>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</si>
  <si>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</si>
  <si>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</si>
  <si>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</si>
  <si>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</si>
  <si>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</si>
  <si>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</si>
  <si>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</si>
  <si>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</si>
  <si>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</si>
  <si>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</si>
  <si>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</si>
  <si>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</si>
  <si>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</si>
  <si>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</si>
  <si>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</si>
  <si>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</si>
  <si>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</si>
  <si>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</si>
  <si>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</si>
  <si>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</si>
  <si>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</si>
  <si>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</si>
  <si>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</si>
  <si>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</si>
  <si>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</si>
  <si>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</si>
  <si>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</si>
  <si>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</si>
  <si>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</si>
  <si>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</si>
  <si>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</si>
  <si>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</si>
  <si>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</si>
  <si>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</si>
  <si>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</si>
  <si>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</si>
  <si>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</si>
  <si>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</si>
  <si>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</si>
  <si>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</si>
  <si>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</si>
  <si>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</si>
  <si>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</si>
  <si>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</si>
  <si>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</si>
  <si>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</si>
  <si>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</si>
  <si>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</si>
  <si>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</si>
  <si>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</si>
  <si>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</si>
  <si>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</si>
  <si>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</si>
  <si>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</si>
  <si>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</si>
  <si>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</si>
  <si>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</si>
  <si>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</si>
  <si>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</si>
  <si>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</si>
  <si>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</si>
  <si>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</si>
  <si>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</si>
  <si>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</si>
  <si>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</si>
  <si>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</si>
  <si>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</si>
  <si>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</si>
  <si>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</si>
  <si>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</si>
  <si>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</si>
  <si>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</si>
  <si>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</si>
  <si>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</si>
  <si>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</si>
  <si>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</si>
  <si>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</si>
  <si>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</si>
  <si>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</si>
  <si>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</si>
  <si>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</si>
  <si>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</si>
  <si>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</si>
  <si>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</si>
  <si>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</si>
  <si>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</si>
  <si>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</si>
  <si>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</si>
  <si>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</si>
  <si>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</si>
  <si>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</si>
  <si>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</si>
  <si>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</si>
  <si>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</si>
  <si>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</si>
  <si>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</si>
  <si>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</si>
  <si>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</si>
  <si>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</si>
  <si>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</si>
  <si>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</si>
  <si>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</si>
  <si>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</si>
  <si>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</si>
  <si>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</si>
  <si>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</si>
  <si>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</si>
  <si>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</si>
  <si>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</si>
  <si>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</si>
  <si>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</si>
  <si>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</si>
  <si>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</si>
  <si>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</si>
  <si>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</si>
  <si>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</si>
  <si>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</si>
  <si>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</si>
  <si>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</si>
  <si>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</si>
  <si>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</si>
  <si>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</si>
  <si>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</si>
  <si>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</si>
  <si>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</si>
  <si>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</si>
  <si>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</si>
  <si>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</si>
  <si>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</si>
  <si>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</si>
  <si>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</si>
  <si>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</si>
  <si>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</si>
  <si>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</si>
  <si>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</si>
  <si>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</si>
  <si>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</si>
  <si>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</si>
  <si>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</si>
  <si>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</si>
  <si>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</si>
  <si>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</si>
  <si>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</si>
  <si>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</si>
  <si>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</si>
  <si>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</si>
  <si>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</si>
  <si>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</si>
  <si>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</si>
  <si>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</si>
  <si>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</si>
  <si>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</si>
  <si>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</si>
  <si>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</si>
  <si>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</si>
  <si>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</si>
  <si>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</si>
  <si>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</si>
  <si>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</si>
  <si>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</si>
  <si>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</si>
  <si>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</si>
  <si>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</si>
  <si>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</si>
  <si>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</si>
  <si>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</si>
  <si>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</si>
  <si>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</si>
  <si>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</si>
  <si>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</si>
  <si>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</si>
  <si>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</si>
  <si>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</si>
  <si>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</si>
  <si>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</si>
  <si>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</si>
  <si>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</si>
  <si>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</si>
  <si>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</si>
  <si>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</si>
  <si>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</si>
  <si>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</si>
  <si>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</si>
  <si>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</si>
  <si>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</si>
  <si>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</si>
  <si>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</si>
  <si>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</si>
  <si>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</si>
  <si>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</si>
  <si>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</si>
  <si>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</si>
  <si>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</si>
  <si>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</si>
  <si>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</si>
  <si>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</si>
  <si>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</si>
  <si>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</si>
  <si>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</si>
  <si>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</si>
  <si>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</si>
  <si>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</si>
  <si>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</si>
  <si>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</si>
  <si>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</si>
  <si>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</si>
  <si>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</si>
  <si>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</si>
  <si>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</si>
  <si>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</si>
  <si>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</si>
  <si>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</si>
  <si>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</si>
  <si>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</si>
  <si>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</si>
  <si>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</si>
  <si>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</si>
  <si>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</si>
  <si>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</si>
  <si>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</si>
  <si>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</si>
  <si>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</si>
  <si>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</si>
  <si>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</si>
  <si>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</si>
  <si>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</si>
  <si>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</si>
  <si>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</si>
  <si>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</si>
  <si>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</si>
  <si>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</si>
  <si>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</si>
  <si>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</si>
  <si>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</si>
  <si>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</si>
  <si>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</si>
  <si>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</si>
  <si>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</si>
  <si>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</si>
  <si>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</si>
  <si>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</si>
  <si>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</si>
  <si>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</si>
  <si>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</si>
  <si>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</si>
  <si>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</si>
  <si>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</si>
  <si>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</si>
  <si>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</si>
  <si>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</si>
  <si>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</si>
  <si>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</si>
  <si>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</si>
  <si>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</si>
  <si>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</si>
  <si>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</si>
  <si>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</si>
  <si>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</si>
  <si>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</si>
  <si>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</si>
  <si>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</si>
  <si>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</si>
  <si>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</si>
  <si>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</si>
  <si>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</si>
  <si>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</si>
  <si>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</si>
  <si>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</si>
  <si>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</si>
  <si>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</si>
  <si>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</si>
  <si>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</si>
  <si>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</si>
  <si>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</si>
  <si>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</si>
  <si>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</si>
  <si>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</si>
  <si>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</si>
  <si>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</si>
  <si>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</si>
  <si>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</si>
  <si>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</si>
  <si>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</si>
  <si>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</si>
  <si>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</si>
  <si>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</si>
  <si>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</si>
  <si>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</si>
  <si>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</si>
  <si>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</si>
  <si>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</si>
  <si>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</si>
  <si>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</si>
  <si>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</si>
  <si>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</si>
  <si>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</si>
  <si>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</si>
  <si>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</si>
  <si>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</si>
  <si>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</si>
  <si>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</si>
  <si>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</si>
  <si>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</si>
  <si>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</si>
  <si>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</si>
  <si>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</si>
  <si>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</si>
  <si>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</si>
  <si>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</si>
  <si>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</si>
  <si>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</si>
  <si>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</si>
  <si>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</si>
  <si>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</si>
  <si>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</si>
  <si>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</si>
  <si>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</si>
  <si>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</si>
  <si>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</si>
  <si>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</si>
  <si>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</si>
  <si>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</si>
  <si>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</si>
  <si>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</si>
  <si>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</si>
  <si>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</si>
  <si>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</si>
  <si>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</si>
  <si>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</si>
  <si>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</si>
  <si>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</si>
  <si>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</si>
  <si>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</si>
  <si>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</si>
  <si>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</si>
  <si>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</si>
  <si>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</si>
  <si>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</si>
  <si>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</si>
  <si>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</si>
  <si>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</si>
  <si>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</si>
  <si>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</si>
  <si>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</si>
  <si>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</si>
  <si>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</si>
  <si>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</si>
  <si>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</si>
  <si>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</si>
  <si>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</si>
  <si>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</si>
  <si>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</si>
  <si>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</si>
  <si>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</si>
  <si>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</si>
  <si>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</si>
  <si>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</si>
  <si>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</si>
  <si>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</si>
  <si>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</si>
  <si>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</si>
  <si>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</si>
  <si>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</si>
  <si>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</si>
  <si>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</si>
  <si>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</si>
  <si>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</si>
  <si>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</si>
  <si>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</si>
  <si>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</si>
  <si>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</si>
  <si>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</si>
  <si>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</si>
  <si>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</si>
  <si>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</si>
  <si>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</si>
  <si>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</si>
  <si>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</si>
  <si>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</si>
  <si>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</si>
  <si>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</si>
  <si>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</si>
  <si>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</si>
  <si>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</si>
  <si>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</si>
  <si>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</si>
  <si>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</si>
  <si>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</si>
  <si>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</si>
  <si>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</si>
  <si>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</si>
  <si>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</si>
  <si>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</si>
  <si>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</si>
  <si>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</si>
  <si>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</si>
  <si>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</si>
  <si>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</si>
  <si>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</si>
  <si>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</si>
  <si>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</si>
  <si>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</si>
  <si>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</si>
  <si>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</si>
  <si>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</si>
  <si>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</si>
  <si>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</si>
  <si>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</si>
  <si>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</si>
  <si>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</si>
  <si>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</si>
  <si>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</si>
  <si>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</si>
  <si>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</si>
  <si>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</si>
  <si>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</si>
  <si>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</si>
  <si>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</si>
  <si>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</si>
  <si>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</si>
  <si>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</si>
  <si>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</si>
  <si>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</si>
  <si>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</si>
  <si>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</si>
  <si>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</si>
  <si>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</si>
  <si>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</si>
  <si>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</si>
  <si>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</si>
  <si>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</si>
  <si>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</si>
  <si>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</si>
  <si>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</si>
  <si>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</si>
  <si>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</si>
  <si>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</si>
  <si>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</si>
  <si>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</si>
  <si>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</si>
  <si>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</si>
  <si>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</si>
  <si>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</si>
  <si>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</si>
  <si>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</si>
  <si>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</si>
  <si>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</si>
  <si>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</si>
  <si>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</si>
  <si>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</si>
  <si>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</si>
  <si>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</si>
  <si>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</si>
  <si>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</si>
  <si>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</si>
  <si>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</si>
  <si>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</si>
  <si>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</si>
  <si>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</si>
  <si>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</si>
  <si>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</si>
  <si>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</si>
  <si>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</si>
  <si>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</si>
  <si>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</si>
  <si>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</si>
  <si>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</si>
  <si>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</si>
  <si>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</si>
  <si>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</si>
  <si>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</si>
  <si>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</si>
  <si>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</si>
  <si>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</si>
  <si>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</si>
  <si>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</si>
  <si>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</si>
  <si>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</si>
  <si>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</si>
  <si>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</si>
  <si>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</si>
  <si>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</si>
  <si>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</si>
  <si>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</si>
  <si>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</si>
  <si>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</si>
  <si>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</si>
  <si>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</si>
  <si>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</si>
  <si>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</si>
  <si>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</si>
  <si>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</si>
  <si>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</si>
  <si>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</si>
  <si>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</si>
  <si>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</si>
  <si>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</si>
  <si>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</si>
  <si>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</si>
  <si>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</si>
  <si>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</si>
  <si>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</si>
  <si>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</si>
  <si>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</si>
  <si>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</si>
  <si>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</si>
  <si>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</si>
  <si>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</si>
  <si>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</si>
  <si>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</si>
  <si>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</si>
  <si>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</si>
  <si>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</si>
  <si>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</si>
  <si>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</si>
  <si>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</si>
  <si>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</si>
  <si>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</si>
  <si>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</si>
  <si>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</si>
  <si>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</si>
  <si>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</si>
  <si>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</si>
  <si>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</si>
  <si>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</si>
  <si>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</si>
  <si>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</si>
  <si>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</si>
  <si>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</si>
  <si>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</si>
  <si>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</si>
  <si>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</si>
  <si>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</si>
  <si>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</si>
  <si>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</si>
  <si>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</si>
  <si>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</si>
  <si>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</si>
  <si>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</si>
  <si>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</si>
  <si>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</si>
  <si>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</si>
  <si>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</si>
  <si>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</si>
  <si>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</si>
  <si>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</si>
  <si>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</si>
  <si>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</si>
  <si>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</si>
  <si>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</si>
  <si>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</si>
  <si>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</si>
  <si>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</si>
  <si>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</si>
  <si>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</si>
  <si>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</si>
  <si>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</si>
  <si>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</si>
  <si>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</si>
  <si>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</si>
  <si>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</si>
  <si>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</si>
  <si>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</si>
  <si>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</si>
  <si>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</si>
  <si>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</si>
  <si>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</si>
  <si>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</si>
  <si>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</si>
  <si>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</si>
  <si>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</si>
  <si>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</si>
  <si>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</si>
  <si>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</si>
  <si>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</si>
  <si>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</si>
  <si>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</si>
  <si>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</si>
  <si>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</si>
  <si>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</si>
  <si>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</si>
  <si>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</si>
  <si>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</si>
  <si>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</si>
  <si>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</si>
  <si>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</si>
  <si>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</si>
  <si>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</si>
  <si>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</si>
  <si>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</si>
  <si>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</si>
  <si>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</si>
  <si>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</si>
  <si>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</si>
  <si>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</si>
  <si>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</si>
  <si>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</si>
  <si>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</si>
  <si>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</si>
  <si>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</si>
  <si>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</si>
  <si>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</si>
  <si>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</si>
  <si>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</si>
  <si>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</si>
  <si>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</si>
  <si>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</si>
  <si>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</si>
  <si>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</si>
  <si>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</si>
  <si>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</si>
  <si>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</si>
  <si>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</si>
  <si>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</si>
  <si>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</si>
  <si>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</si>
  <si>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</si>
  <si>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</si>
  <si>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</si>
  <si>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</si>
  <si>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</si>
  <si>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</si>
  <si>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</si>
  <si>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</si>
  <si>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</si>
  <si>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</si>
  <si>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</si>
  <si>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</si>
  <si>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</si>
  <si>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</si>
  <si>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</si>
  <si>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</si>
  <si>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</si>
  <si>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</si>
  <si>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</si>
  <si>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</si>
  <si>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</si>
  <si>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</si>
  <si>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</si>
  <si>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</si>
  <si>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</si>
  <si>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</si>
  <si>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</si>
  <si>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</si>
  <si>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</si>
  <si>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</si>
  <si>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</si>
  <si>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</si>
  <si>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</si>
  <si>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</si>
  <si>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</si>
  <si>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</si>
  <si>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</si>
  <si>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</si>
  <si>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</si>
  <si>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</si>
  <si>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</si>
  <si>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</si>
  <si>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</si>
  <si>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</si>
  <si>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</si>
  <si>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</si>
  <si>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</si>
  <si>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</si>
  <si>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</si>
  <si>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</si>
  <si>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</si>
  <si>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</si>
  <si>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</si>
  <si>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</si>
  <si>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</si>
  <si>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</si>
  <si>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</si>
  <si>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</si>
  <si>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</si>
  <si>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</si>
  <si>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</si>
  <si>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</si>
  <si>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</si>
  <si>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</si>
  <si>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</si>
  <si>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</si>
  <si>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</si>
  <si>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</si>
  <si>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</si>
  <si>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</si>
  <si>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</si>
  <si>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</si>
  <si>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</si>
  <si>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</si>
  <si>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</si>
  <si>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</si>
  <si>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</si>
  <si>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</si>
  <si>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</si>
  <si>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</si>
  <si>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</si>
  <si>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</si>
  <si>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</si>
  <si>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</si>
  <si>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</si>
  <si>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</si>
  <si>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</si>
  <si>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</si>
  <si>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</si>
  <si>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</si>
  <si>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</si>
  <si>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</si>
  <si>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</si>
  <si>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</si>
  <si>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</si>
  <si>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</si>
  <si>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</si>
  <si>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</si>
  <si>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</si>
  <si>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</si>
  <si>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</si>
  <si>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</si>
  <si>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</si>
  <si>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</si>
  <si>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</si>
  <si>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</si>
  <si>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</si>
  <si>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</si>
  <si>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</si>
  <si>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</si>
  <si>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</si>
  <si>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</si>
  <si>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</si>
  <si>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</si>
  <si>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</si>
  <si>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</si>
  <si>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</si>
  <si>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</si>
  <si>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</si>
  <si>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</si>
  <si>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</si>
  <si>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</si>
  <si>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</si>
  <si>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</si>
  <si>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</si>
  <si>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</si>
  <si>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</si>
  <si>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</si>
  <si>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</si>
  <si>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</si>
  <si>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</si>
  <si>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</si>
  <si>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</si>
  <si>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</si>
  <si>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</si>
  <si>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</si>
  <si>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</si>
  <si>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</si>
  <si>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</si>
  <si>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</si>
  <si>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</si>
  <si>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</si>
  <si>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</si>
  <si>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</si>
  <si>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</si>
  <si>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</si>
  <si>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</si>
  <si>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</si>
  <si>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</si>
  <si>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</si>
  <si>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</si>
  <si>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</si>
  <si>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</si>
  <si>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</si>
  <si>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</si>
  <si>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</si>
  <si>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</si>
  <si>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</si>
  <si>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</si>
  <si>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</si>
  <si>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</si>
  <si>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</si>
  <si>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</si>
  <si>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</si>
  <si>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</si>
  <si>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</si>
  <si>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</si>
  <si>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</si>
  <si>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</si>
  <si>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</si>
  <si>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</si>
  <si>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</si>
  <si>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</si>
  <si>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</si>
  <si>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</si>
  <si>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</si>
  <si>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</si>
  <si>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</si>
  <si>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</si>
  <si>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</si>
  <si>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</si>
  <si>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</si>
  <si>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</si>
  <si>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</si>
  <si>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</si>
  <si>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</si>
  <si>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</si>
  <si>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</si>
  <si>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</si>
  <si>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</si>
  <si>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</si>
  <si>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</si>
  <si>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</si>
  <si>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</si>
  <si>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</si>
  <si>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</si>
  <si>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</si>
  <si>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</si>
  <si>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</si>
  <si>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</si>
  <si>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</si>
  <si>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</si>
  <si>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</si>
  <si>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</si>
  <si>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</si>
  <si>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</si>
  <si>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</si>
  <si>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</si>
  <si>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</si>
  <si>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</si>
  <si>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</si>
  <si>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</si>
  <si>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</si>
  <si>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</si>
  <si>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</si>
  <si>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</si>
  <si>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</si>
  <si>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</si>
  <si>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</si>
  <si>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</si>
  <si>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</si>
  <si>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</si>
  <si>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</si>
  <si>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</si>
  <si>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</si>
  <si>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</si>
  <si>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</si>
  <si>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</si>
  <si>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</si>
  <si>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</si>
  <si>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</si>
  <si>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</si>
  <si>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</si>
  <si>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</si>
  <si>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</si>
  <si>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</si>
  <si>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</si>
  <si>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</si>
  <si>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</si>
  <si>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</si>
  <si>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</si>
  <si>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</si>
  <si>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</si>
  <si>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</si>
  <si>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</si>
  <si>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</si>
  <si>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</si>
  <si>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</si>
  <si>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</si>
  <si>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</si>
  <si>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</si>
  <si>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</si>
  <si>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</si>
  <si>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</si>
  <si>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</si>
  <si>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</si>
  <si>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</si>
  <si>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</si>
  <si>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</si>
  <si>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</si>
  <si>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</si>
  <si>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</si>
  <si>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</si>
  <si>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</si>
  <si>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</si>
  <si>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</si>
  <si>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</si>
  <si>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</si>
  <si>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</si>
  <si>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</si>
  <si>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</si>
  <si>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</si>
  <si>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</si>
  <si>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</si>
  <si>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</si>
  <si>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</si>
  <si>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</si>
  <si>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</si>
  <si>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</si>
  <si>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</si>
  <si>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</si>
  <si>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</si>
  <si>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</si>
  <si>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</si>
  <si>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</si>
  <si>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</si>
  <si>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</si>
  <si>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</si>
  <si>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</si>
  <si>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</si>
  <si>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</si>
  <si>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</si>
  <si>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</si>
  <si>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</si>
  <si>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</si>
  <si>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</si>
  <si>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</si>
  <si>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</si>
  <si>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</si>
  <si>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</si>
  <si>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</si>
  <si>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</si>
  <si>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</si>
  <si>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</si>
  <si>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</si>
  <si>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</si>
  <si>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</si>
  <si>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</si>
  <si>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</si>
  <si>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</si>
  <si>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</si>
  <si>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</si>
  <si>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</si>
  <si>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</si>
  <si>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</si>
  <si>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</si>
  <si>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</si>
  <si>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</si>
  <si>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</si>
  <si>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</si>
  <si>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</si>
  <si>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</si>
  <si>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</si>
  <si>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</si>
  <si>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</si>
  <si>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</si>
  <si>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</si>
  <si>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</si>
  <si>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</si>
  <si>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</si>
  <si>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</si>
  <si>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</si>
  <si>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</si>
  <si>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</si>
  <si>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</si>
  <si>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</si>
  <si>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</si>
  <si>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</si>
  <si>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</si>
  <si>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</si>
  <si>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</si>
  <si>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</si>
  <si>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</si>
  <si>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</si>
  <si>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</si>
  <si>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</si>
  <si>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</si>
  <si>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</si>
  <si>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</si>
  <si>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</si>
  <si>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</si>
  <si>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</si>
  <si>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</si>
  <si>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</si>
  <si>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</si>
  <si>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</si>
  <si>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</si>
  <si>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</si>
  <si>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</si>
  <si>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</si>
  <si>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</si>
  <si>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</si>
  <si>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</si>
  <si>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</si>
  <si>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</si>
  <si>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</si>
  <si>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</si>
  <si>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</si>
  <si>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</si>
  <si>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</si>
  <si>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</si>
  <si>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</si>
  <si>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</si>
  <si>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</si>
  <si>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</si>
  <si>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</si>
  <si>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</si>
  <si>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</si>
  <si>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</si>
  <si>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</si>
  <si>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</si>
  <si>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</si>
  <si>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</si>
  <si>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</si>
  <si>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</si>
  <si>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</si>
  <si>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</si>
  <si>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</si>
  <si>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</si>
  <si>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</si>
  <si>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</si>
  <si>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</si>
  <si>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</si>
  <si>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</si>
  <si>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</si>
  <si>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</si>
  <si>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</si>
  <si>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</si>
  <si>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</si>
  <si>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</si>
  <si>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</si>
  <si>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</si>
  <si>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</si>
  <si>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</si>
  <si>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</si>
  <si>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</si>
  <si>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</si>
  <si>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</si>
  <si>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</si>
  <si>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</si>
  <si>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</si>
  <si>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</si>
  <si>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</si>
  <si>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</si>
  <si>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</si>
  <si>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</si>
  <si>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</si>
  <si>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</si>
  <si>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</si>
  <si>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</si>
  <si>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</si>
  <si>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</si>
  <si>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</si>
  <si>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</si>
  <si>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</si>
  <si>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</si>
  <si>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</si>
  <si>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</si>
  <si>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</si>
  <si>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</si>
  <si>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</si>
  <si>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</si>
  <si>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</si>
  <si>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</si>
  <si>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</si>
  <si>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</si>
  <si>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</si>
  <si>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</si>
  <si>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</si>
  <si>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</si>
  <si>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</si>
  <si>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</si>
  <si>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</si>
  <si>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</si>
  <si>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</si>
  <si>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</si>
  <si>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</si>
  <si>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</si>
  <si>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</si>
  <si>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</si>
  <si>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</si>
  <si>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</si>
  <si>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</si>
  <si>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</si>
  <si>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</si>
  <si>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</si>
  <si>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</si>
  <si>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</si>
  <si>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</si>
  <si>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</si>
  <si>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</si>
  <si>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</si>
  <si>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</si>
  <si>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</si>
  <si>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</si>
  <si>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</si>
  <si>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</si>
  <si>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</si>
  <si>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</si>
  <si>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</si>
  <si>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</si>
  <si>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</si>
  <si>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</si>
  <si>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</si>
  <si>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</si>
  <si>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</si>
  <si>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</si>
  <si>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</si>
  <si>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</si>
  <si>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</si>
  <si>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</si>
  <si>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</si>
  <si>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</si>
  <si>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</si>
  <si>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</si>
  <si>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</si>
  <si>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</si>
  <si>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</si>
  <si>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</si>
  <si>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</si>
  <si>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</si>
  <si>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</si>
  <si>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</si>
  <si>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</si>
  <si>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</si>
  <si>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</si>
  <si>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</si>
  <si>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</si>
  <si>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</si>
  <si>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</si>
  <si>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</si>
  <si>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</si>
  <si>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</si>
  <si>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</si>
  <si>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</si>
  <si>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</si>
  <si>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</si>
  <si>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</si>
  <si>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</si>
  <si>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</si>
  <si>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</si>
  <si>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</si>
  <si>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</si>
  <si>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</si>
  <si>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</si>
  <si>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</si>
  <si>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</si>
  <si>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</si>
  <si>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</si>
  <si>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</si>
  <si>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</si>
  <si>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</si>
  <si>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</si>
  <si>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</si>
  <si>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</si>
  <si>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</si>
  <si>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</si>
  <si>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</si>
  <si>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</si>
  <si>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</si>
  <si>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</si>
  <si>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</si>
  <si>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</si>
  <si>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</si>
  <si>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</si>
  <si>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</si>
  <si>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</si>
  <si>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</si>
  <si>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</si>
  <si>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</si>
  <si>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</si>
  <si>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</si>
  <si>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</si>
  <si>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</si>
  <si>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</si>
  <si>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</si>
  <si>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</si>
  <si>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</si>
  <si>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</si>
  <si>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</si>
  <si>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</si>
  <si>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</si>
  <si>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</si>
  <si>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</si>
  <si>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</si>
  <si>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</si>
  <si>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</si>
  <si>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</si>
  <si>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</si>
  <si>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</si>
  <si>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</si>
  <si>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</si>
  <si>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</si>
  <si>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</si>
  <si>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</si>
  <si>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</si>
  <si>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</si>
  <si>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</si>
  <si>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</si>
  <si>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</si>
  <si>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</si>
  <si>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</si>
  <si>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</si>
  <si>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</si>
  <si>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</si>
  <si>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</si>
  <si>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</si>
  <si>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</si>
  <si>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</si>
  <si>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</si>
  <si>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</si>
  <si>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</si>
  <si>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</si>
  <si>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</si>
  <si>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</si>
  <si>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</si>
  <si>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</si>
  <si>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</si>
  <si>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</si>
  <si>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</si>
  <si>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</si>
  <si>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</si>
  <si>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</si>
  <si>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</si>
  <si>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</si>
  <si>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</si>
  <si>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</si>
  <si>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</si>
  <si>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</si>
  <si>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</si>
  <si>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</si>
  <si>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</si>
  <si>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</si>
  <si>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</si>
  <si>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</si>
  <si>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</si>
  <si>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</si>
  <si>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</si>
  <si>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</si>
  <si>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</si>
  <si>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</si>
  <si>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</si>
  <si>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</si>
  <si>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</si>
  <si>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</si>
  <si>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</si>
  <si>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</si>
  <si>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</si>
  <si>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</si>
  <si>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</si>
  <si>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</si>
  <si>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</si>
  <si>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</si>
  <si>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</si>
  <si>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</si>
  <si>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</si>
  <si>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</si>
  <si>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</si>
  <si>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</si>
  <si>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</si>
  <si>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</si>
  <si>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</si>
  <si>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</si>
  <si>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</si>
  <si>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</si>
  <si>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</si>
  <si>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</si>
  <si>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</si>
  <si>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</si>
  <si>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</si>
  <si>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</si>
  <si>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</si>
  <si>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</si>
  <si>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</si>
  <si>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</si>
  <si>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</si>
  <si>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</si>
  <si>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</si>
  <si>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</si>
  <si>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</si>
  <si>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</si>
  <si>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</si>
  <si>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</si>
  <si>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</si>
  <si>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</si>
  <si>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</si>
  <si>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</si>
  <si>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</si>
  <si>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</si>
  <si>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</si>
  <si>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</si>
  <si>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</si>
  <si>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</si>
  <si>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</si>
  <si>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</si>
  <si>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</si>
  <si>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</si>
  <si>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</si>
  <si>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</si>
  <si>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</si>
  <si>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</si>
  <si>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</si>
  <si>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</si>
  <si>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</si>
  <si>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</si>
  <si>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</si>
  <si>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</si>
  <si>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</si>
  <si>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</si>
  <si>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</si>
  <si>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</si>
  <si>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</si>
  <si>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</si>
  <si>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</si>
  <si>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</si>
  <si>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</si>
  <si>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</si>
  <si>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</si>
  <si>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</si>
  <si>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</si>
  <si>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</si>
  <si>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</si>
  <si>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</si>
  <si>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</si>
  <si>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</si>
  <si>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</si>
  <si>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</si>
  <si>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</si>
  <si>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</si>
  <si>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</si>
  <si>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</si>
  <si>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</si>
  <si>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</si>
  <si>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</si>
  <si>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</si>
  <si>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</si>
  <si>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</si>
  <si>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</si>
  <si>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</si>
  <si>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</si>
  <si>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</si>
  <si>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</si>
  <si>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</si>
  <si>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</si>
  <si>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</si>
  <si>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</si>
  <si>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</si>
  <si>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</si>
  <si>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</si>
  <si>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</si>
  <si>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</si>
  <si>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</si>
  <si>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</si>
  <si>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</si>
  <si>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</si>
  <si>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</si>
  <si>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</si>
  <si>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</si>
  <si>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</si>
  <si>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</si>
  <si>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</si>
  <si>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</si>
  <si>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</si>
  <si>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</si>
  <si>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</si>
  <si>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</si>
  <si>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</si>
  <si>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</si>
  <si>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</si>
  <si>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</si>
  <si>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</si>
  <si>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</si>
  <si>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</si>
  <si>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</si>
  <si>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</si>
  <si>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</si>
  <si>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</si>
  <si>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</si>
  <si>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</si>
  <si>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</si>
  <si>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</si>
  <si>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</si>
  <si>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</si>
  <si>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</si>
  <si>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</si>
  <si>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</si>
  <si>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</si>
  <si>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</si>
  <si>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</si>
  <si>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</si>
  <si>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</si>
  <si>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</si>
  <si>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</si>
  <si>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</si>
  <si>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</si>
  <si>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</si>
  <si>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</si>
  <si>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</si>
  <si>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</si>
  <si>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</si>
  <si>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</si>
  <si>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</si>
  <si>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</si>
  <si>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</si>
  <si>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</si>
  <si>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</si>
  <si>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</si>
  <si>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</si>
  <si>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</si>
  <si>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</si>
  <si>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</si>
  <si>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</si>
  <si>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</si>
  <si>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</si>
  <si>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</si>
  <si>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</si>
  <si>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</si>
  <si>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</si>
  <si>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</si>
  <si>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</si>
  <si>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</si>
  <si>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</si>
  <si>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</si>
  <si>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</si>
  <si>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</si>
  <si>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</si>
  <si>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</si>
  <si>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</si>
  <si>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</si>
  <si>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</si>
  <si>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</si>
  <si>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</si>
  <si>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</si>
  <si>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</si>
  <si>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</si>
  <si>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</si>
  <si>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</si>
  <si>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</si>
  <si>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</si>
  <si>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</si>
  <si>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</si>
  <si>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</si>
  <si>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</si>
  <si>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</si>
  <si>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</si>
  <si>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</si>
  <si>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</si>
  <si>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</si>
  <si>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</si>
  <si>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</si>
  <si>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</si>
  <si>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</si>
  <si>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</si>
  <si>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</si>
  <si>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</si>
  <si>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</si>
  <si>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</si>
  <si>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</si>
  <si>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</si>
  <si>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</si>
  <si>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</si>
  <si>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</si>
  <si>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</si>
  <si>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</si>
  <si>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</si>
  <si>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</si>
  <si>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</si>
  <si>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</si>
  <si>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</si>
  <si>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</si>
  <si>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</si>
  <si>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</si>
  <si>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</si>
  <si>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</si>
  <si>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</si>
  <si>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</si>
  <si>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</si>
  <si>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</si>
  <si>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</si>
  <si>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</si>
  <si>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</si>
  <si>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</si>
  <si>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</si>
  <si>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</si>
  <si>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</si>
  <si>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</si>
  <si>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</si>
  <si>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</si>
  <si>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</si>
  <si>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</si>
  <si>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</si>
  <si>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</si>
  <si>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</si>
  <si>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</si>
  <si>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</si>
  <si>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</si>
  <si>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</si>
  <si>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</si>
  <si>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</si>
  <si>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</si>
  <si>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</si>
  <si>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</si>
  <si>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</si>
  <si>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</si>
  <si>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</si>
  <si>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</si>
  <si>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</si>
  <si>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</si>
  <si>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</si>
  <si>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</si>
  <si>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</si>
  <si>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</si>
  <si>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</si>
  <si>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</si>
  <si>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</si>
  <si>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</si>
  <si>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</si>
  <si>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</si>
  <si>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</si>
  <si>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</si>
  <si>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</si>
  <si>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</si>
  <si>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</si>
  <si>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</si>
  <si>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</si>
  <si>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</si>
  <si>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</si>
  <si>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</si>
  <si>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</si>
  <si>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</si>
  <si>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</si>
  <si>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</si>
  <si>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</si>
  <si>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</si>
  <si>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</si>
  <si>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</si>
  <si>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</si>
  <si>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</si>
  <si>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</si>
  <si>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</si>
  <si>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</si>
  <si>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</si>
  <si>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</si>
  <si>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</si>
  <si>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</si>
  <si>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</si>
  <si>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</si>
  <si>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</si>
  <si>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</si>
  <si>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</si>
  <si>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</si>
  <si>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</si>
  <si>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</si>
  <si>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</si>
  <si>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</si>
  <si>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</si>
  <si>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</si>
  <si>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</si>
  <si>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</si>
  <si>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</si>
  <si>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</si>
  <si>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</si>
  <si>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</si>
  <si>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</si>
  <si>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</si>
  <si>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</si>
  <si>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</si>
  <si>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</si>
  <si>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</si>
  <si>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</si>
  <si>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</si>
  <si>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</si>
  <si>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</si>
  <si>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</si>
  <si>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</si>
  <si>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</si>
  <si>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</si>
  <si>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</si>
  <si>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</si>
  <si>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</si>
  <si>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</si>
  <si>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</si>
  <si>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</si>
  <si>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</si>
  <si>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</si>
  <si>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</si>
  <si>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</si>
  <si>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</si>
  <si>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</si>
  <si>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</si>
  <si>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</si>
  <si>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</si>
  <si>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</si>
  <si>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</si>
  <si>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</si>
  <si>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</si>
  <si>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</si>
  <si>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</si>
  <si>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</si>
  <si>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</si>
  <si>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</si>
  <si>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</si>
  <si>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</si>
  <si>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</si>
  <si>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</si>
  <si>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</si>
  <si>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</si>
  <si>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</si>
  <si>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</si>
  <si>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</si>
  <si>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</si>
  <si>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</si>
  <si>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</si>
  <si>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</si>
  <si>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</si>
  <si>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</si>
  <si>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</si>
  <si>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</si>
  <si>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</si>
  <si>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</si>
  <si>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</si>
  <si>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</si>
  <si>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</si>
  <si>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</si>
  <si>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</si>
  <si>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</si>
  <si>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</si>
  <si>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</si>
  <si>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</si>
  <si>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</si>
  <si>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</si>
  <si>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</si>
  <si>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</si>
  <si>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</si>
  <si>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</si>
  <si>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</si>
  <si>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</si>
  <si>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</si>
  <si>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</si>
  <si>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</si>
  <si>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</si>
  <si>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</si>
  <si>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</si>
  <si>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</si>
  <si>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</si>
  <si>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</si>
  <si>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</si>
  <si>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</si>
  <si>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</si>
  <si>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</si>
  <si>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</si>
  <si>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</si>
  <si>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</si>
  <si>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</si>
  <si>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</si>
  <si>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</si>
  <si>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</si>
  <si>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</si>
  <si>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</si>
  <si>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</si>
  <si>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</si>
  <si>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</si>
  <si>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</si>
  <si>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</si>
  <si>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</si>
  <si>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</si>
  <si>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</si>
  <si>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</si>
  <si>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</si>
  <si>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</si>
  <si>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</si>
  <si>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</si>
  <si>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</si>
  <si>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</si>
  <si>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</si>
  <si>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</si>
  <si>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</si>
  <si>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</si>
  <si>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</si>
  <si>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</si>
  <si>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</si>
  <si>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</si>
  <si>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</si>
  <si>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</si>
  <si>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</si>
  <si>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</si>
  <si>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</si>
  <si>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</si>
  <si>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</si>
  <si>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</si>
  <si>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</si>
  <si>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</si>
  <si>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</si>
  <si>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</si>
  <si>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</si>
  <si>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</si>
  <si>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</si>
  <si>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</si>
  <si>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</si>
  <si>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</si>
  <si>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</si>
  <si>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</si>
  <si>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</si>
  <si>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</si>
  <si>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</si>
  <si>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</si>
  <si>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</si>
  <si>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</si>
  <si>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</si>
  <si>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</si>
  <si>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</si>
  <si>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</si>
  <si>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</si>
  <si>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</si>
  <si>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</si>
  <si>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</si>
  <si>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</si>
  <si>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</si>
  <si>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</si>
  <si>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</si>
  <si>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</si>
  <si>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</si>
  <si>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</si>
  <si>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</si>
  <si>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</si>
  <si>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</si>
  <si>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</si>
  <si>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</si>
  <si>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</si>
  <si>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</si>
  <si>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</si>
  <si>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</si>
  <si>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</si>
  <si>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</si>
  <si>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</si>
  <si>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</si>
  <si>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</si>
  <si>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</si>
  <si>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</si>
  <si>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</si>
  <si>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</si>
  <si>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</si>
  <si>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</si>
  <si>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</si>
  <si>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</si>
  <si>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</si>
  <si>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</si>
  <si>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</si>
  <si>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</si>
  <si>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</si>
  <si>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</si>
  <si>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</si>
  <si>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</si>
  <si>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</si>
  <si>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</si>
  <si>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</si>
  <si>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</si>
  <si>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</si>
  <si>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</si>
  <si>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</si>
  <si>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</si>
  <si>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</si>
  <si>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</si>
  <si>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</si>
  <si>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</si>
  <si>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</si>
  <si>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</si>
  <si>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</si>
  <si>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</si>
  <si>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</si>
  <si>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</si>
  <si>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</si>
  <si>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</si>
  <si>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</si>
  <si>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</si>
  <si>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</si>
  <si>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</si>
  <si>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</si>
  <si>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</si>
  <si>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</si>
  <si>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</si>
  <si>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</si>
  <si>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</si>
  <si>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</si>
  <si>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</si>
  <si>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</si>
  <si>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</si>
  <si>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</si>
  <si>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</si>
  <si>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</si>
  <si>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</si>
  <si>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</si>
  <si>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</si>
  <si>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</si>
  <si>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</si>
  <si>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</si>
  <si>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</si>
  <si>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</si>
  <si>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</si>
  <si>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</si>
  <si>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</si>
  <si>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</si>
  <si>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</si>
  <si>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</si>
  <si>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</si>
  <si>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</si>
  <si>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</si>
  <si>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</si>
  <si>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</si>
  <si>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</si>
  <si>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</si>
  <si>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</si>
  <si>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</si>
  <si>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</si>
  <si>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</si>
  <si>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</si>
  <si>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</si>
  <si>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</si>
  <si>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</si>
  <si>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</si>
  <si>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</si>
  <si>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</si>
  <si>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</si>
  <si>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</si>
  <si>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</si>
  <si>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</si>
  <si>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</si>
  <si>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</si>
  <si>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</si>
  <si>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</si>
  <si>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</si>
  <si>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</si>
  <si>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</si>
  <si>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</si>
  <si>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</si>
  <si>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</si>
  <si>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</si>
  <si>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</si>
  <si>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</si>
  <si>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</si>
  <si>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</si>
  <si>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</si>
  <si>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</si>
  <si>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</si>
  <si>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</si>
  <si>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</si>
  <si>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</si>
  <si>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</si>
  <si>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</si>
  <si>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</si>
  <si>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</si>
  <si>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</si>
  <si>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</si>
  <si>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</si>
  <si>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</si>
  <si>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</si>
  <si>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</si>
  <si>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</si>
  <si>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</si>
  <si>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</si>
  <si>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</si>
  <si>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</si>
  <si>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</si>
  <si>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</si>
  <si>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</si>
  <si>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</si>
  <si>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</si>
  <si>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</si>
  <si>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</si>
  <si>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</si>
  <si>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</si>
  <si>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</si>
  <si>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</si>
  <si>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</si>
  <si>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</si>
  <si>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</si>
  <si>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</si>
  <si>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</si>
  <si>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</si>
  <si>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</si>
  <si>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</si>
  <si>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</si>
  <si>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</si>
  <si>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</si>
  <si>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</si>
  <si>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</si>
  <si>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</si>
  <si>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</si>
  <si>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</si>
  <si>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</si>
  <si>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</si>
  <si>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</si>
  <si>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</si>
  <si>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</si>
  <si>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</si>
  <si>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</si>
  <si>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</si>
  <si>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</si>
  <si>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</si>
  <si>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</si>
  <si>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</si>
  <si>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</si>
  <si>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</si>
  <si>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</si>
  <si>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</si>
  <si>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</si>
  <si>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</si>
  <si>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</si>
  <si>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</si>
  <si>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</si>
  <si>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</si>
  <si>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</si>
  <si>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</si>
  <si>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</si>
  <si>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</si>
  <si>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</si>
  <si>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</si>
  <si>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</si>
  <si>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</si>
  <si>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</si>
  <si>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</si>
  <si>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</si>
  <si>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</si>
  <si>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</si>
  <si>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</si>
  <si>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</si>
  <si>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</si>
  <si>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</si>
  <si>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</si>
  <si>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</si>
  <si>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</si>
  <si>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</si>
  <si>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</si>
  <si>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</si>
  <si>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</si>
  <si>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</si>
  <si>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</si>
  <si>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</si>
  <si>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</si>
  <si>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</si>
  <si>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</si>
  <si>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</si>
  <si>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</si>
  <si>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</si>
  <si>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</si>
  <si>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</si>
  <si>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</si>
  <si>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</si>
  <si>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</si>
  <si>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</si>
  <si>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</si>
  <si>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</si>
  <si>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</si>
  <si>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</si>
  <si>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</si>
  <si>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</si>
  <si>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</si>
  <si>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</si>
  <si>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</si>
  <si>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</si>
  <si>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</si>
  <si>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</si>
  <si>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</si>
  <si>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</si>
  <si>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</si>
  <si>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</si>
  <si>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</si>
  <si>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</si>
  <si>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</si>
  <si>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</si>
  <si>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</si>
  <si>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</si>
  <si>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</si>
  <si>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</si>
  <si>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</si>
  <si>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</si>
  <si>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</si>
  <si>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</si>
  <si>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</si>
  <si>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</si>
  <si>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</si>
  <si>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</si>
  <si>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</si>
  <si>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</si>
  <si>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</si>
  <si>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</si>
  <si>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</si>
  <si>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</si>
  <si>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</si>
  <si>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</si>
  <si>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</si>
  <si>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</si>
  <si>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</si>
  <si>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</si>
  <si>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</si>
  <si>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</si>
  <si>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</si>
  <si>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</si>
  <si>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</si>
  <si>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</si>
  <si>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</si>
  <si>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</si>
  <si>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</si>
  <si>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</si>
  <si>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</si>
  <si>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</si>
  <si>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</si>
  <si>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</si>
  <si>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</si>
  <si>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</si>
  <si>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</si>
  <si>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</si>
  <si>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</si>
  <si>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</si>
  <si>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</si>
  <si>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</si>
  <si>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</si>
  <si>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</si>
  <si>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</si>
  <si>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</si>
  <si>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</si>
  <si>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</si>
  <si>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</si>
  <si>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</si>
  <si>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</si>
  <si>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</si>
  <si>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</si>
  <si>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</si>
  <si>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</si>
  <si>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</si>
  <si>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</si>
  <si>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</si>
  <si>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</si>
  <si>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</si>
  <si>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</si>
  <si>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</si>
  <si>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</si>
  <si>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</si>
  <si>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</si>
  <si>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</si>
  <si>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</si>
  <si>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</si>
  <si>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</si>
  <si>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</si>
  <si>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</si>
  <si>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</si>
  <si>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</si>
  <si>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</si>
  <si>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</si>
  <si>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</si>
  <si>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</si>
  <si>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</si>
  <si>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</si>
  <si>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</si>
  <si>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</si>
  <si>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</si>
  <si>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</si>
  <si>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</si>
  <si>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</si>
  <si>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</si>
  <si>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</si>
  <si>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</si>
  <si>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</si>
  <si>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</si>
  <si>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</si>
  <si>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</si>
  <si>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</si>
  <si>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</si>
  <si>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</si>
  <si>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</si>
  <si>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</si>
  <si>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</si>
  <si>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</si>
  <si>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</si>
  <si>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</si>
  <si>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</si>
  <si>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</si>
  <si>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</si>
  <si>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</si>
  <si>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</si>
  <si>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</si>
  <si>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</si>
  <si>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</si>
  <si>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</si>
  <si>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</si>
  <si>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</si>
  <si>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</si>
  <si>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</si>
  <si>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</si>
  <si>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</si>
  <si>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</si>
  <si>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</si>
  <si>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</si>
  <si>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</si>
  <si>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</si>
  <si>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</si>
  <si>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</si>
  <si>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</si>
  <si>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</si>
  <si>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</si>
  <si>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</si>
  <si>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</si>
  <si>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</si>
  <si>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</si>
  <si>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</si>
  <si>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</si>
  <si>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</si>
  <si>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</si>
  <si>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</si>
  <si>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</si>
  <si>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</si>
  <si>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</si>
  <si>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</si>
  <si>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</si>
  <si>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</si>
  <si>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</si>
  <si>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</si>
  <si>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</si>
  <si>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</si>
  <si>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</si>
  <si>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</si>
  <si>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</si>
  <si>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</si>
  <si>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</si>
  <si>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</si>
  <si>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</si>
  <si>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</si>
  <si>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</si>
  <si>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</si>
  <si>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</si>
  <si>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</si>
  <si>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</si>
  <si>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</si>
  <si>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</si>
  <si>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</si>
  <si>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</si>
  <si>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</si>
  <si>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</si>
  <si>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</si>
  <si>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</si>
  <si>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</si>
  <si>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</si>
  <si>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</si>
  <si>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</si>
  <si>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</si>
  <si>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</si>
  <si>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</si>
  <si>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</si>
  <si>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</si>
  <si>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</si>
  <si>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</si>
  <si>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</si>
  <si>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</si>
  <si>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</si>
  <si>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</si>
  <si>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</si>
  <si>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</si>
  <si>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</si>
  <si>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</si>
  <si>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</si>
  <si>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</si>
  <si>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</si>
  <si>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</si>
  <si>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</si>
  <si>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</si>
  <si>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</si>
  <si>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</si>
  <si>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</si>
  <si>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</si>
  <si>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</si>
  <si>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</si>
  <si>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</si>
  <si>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</si>
  <si>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</si>
  <si>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</si>
  <si>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</si>
  <si>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</si>
  <si>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</si>
  <si>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</si>
  <si>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</si>
  <si>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</si>
  <si>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</si>
  <si>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</si>
  <si>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</si>
  <si>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</si>
  <si>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</si>
  <si>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</si>
  <si>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</si>
  <si>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</si>
  <si>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</si>
  <si>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</si>
  <si>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</si>
  <si>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</si>
  <si>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</si>
  <si>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</si>
  <si>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</si>
  <si>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</si>
  <si>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</si>
  <si>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</si>
  <si>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</si>
  <si>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</si>
  <si>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</si>
  <si>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</si>
  <si>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</si>
  <si>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</si>
  <si>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</si>
  <si>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</si>
  <si>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</si>
  <si>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</si>
  <si>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</si>
  <si>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</si>
  <si>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</si>
  <si>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</si>
  <si>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</si>
  <si>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</si>
  <si>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</si>
  <si>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</si>
  <si>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</si>
  <si>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</si>
  <si>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</si>
  <si>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</si>
  <si>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</si>
  <si>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</si>
  <si>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</si>
  <si>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</si>
  <si>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</si>
  <si>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</si>
  <si>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</si>
  <si>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</si>
  <si>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</si>
  <si>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</si>
  <si>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</si>
  <si>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</si>
  <si>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</si>
  <si>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</si>
  <si>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</si>
  <si>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</si>
  <si>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</si>
  <si>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</si>
  <si>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</si>
  <si>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</si>
  <si>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</si>
  <si>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</si>
  <si>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</si>
  <si>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</si>
  <si>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</si>
  <si>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</si>
  <si>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</si>
  <si>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</si>
  <si>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</si>
  <si>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</si>
  <si>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</si>
  <si>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</si>
  <si>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</si>
  <si>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</si>
  <si>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</si>
  <si>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</si>
  <si>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</si>
  <si>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</si>
  <si>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</si>
  <si>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</si>
  <si>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</si>
  <si>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</si>
  <si>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</si>
  <si>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</si>
  <si>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</si>
  <si>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</si>
  <si>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</si>
  <si>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</si>
  <si>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</si>
  <si>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</si>
  <si>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</si>
  <si>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</si>
  <si>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</si>
  <si>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</si>
  <si>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</si>
  <si>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</si>
  <si>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</si>
  <si>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</si>
  <si>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</si>
  <si>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</si>
  <si>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</si>
  <si>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</si>
  <si>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</si>
  <si>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</si>
  <si>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</si>
  <si>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</si>
  <si>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</si>
  <si>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</si>
  <si>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</si>
  <si>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</si>
  <si>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</si>
  <si>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</si>
  <si>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</si>
  <si>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</si>
  <si>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</si>
  <si>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</si>
  <si>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</si>
  <si>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</si>
  <si>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</si>
  <si>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</si>
  <si>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</si>
  <si>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</si>
  <si>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</si>
  <si>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</si>
  <si>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</si>
  <si>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</si>
  <si>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</si>
  <si>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</si>
  <si>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</si>
  <si>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</si>
  <si>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</si>
  <si>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</si>
  <si>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</si>
  <si>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</si>
  <si>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</si>
  <si>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</si>
  <si>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</si>
  <si>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</si>
  <si>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</si>
  <si>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</si>
  <si>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</si>
  <si>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</si>
  <si>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</si>
  <si>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</si>
  <si>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</si>
  <si>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</si>
  <si>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</si>
  <si>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</si>
  <si>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</si>
  <si>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</si>
  <si>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</si>
  <si>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</si>
  <si>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</si>
  <si>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</si>
  <si>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</si>
  <si>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</si>
  <si>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</si>
  <si>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</si>
  <si>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</si>
  <si>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</si>
  <si>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</si>
  <si>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</si>
  <si>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</si>
  <si>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</si>
  <si>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</si>
  <si>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</si>
  <si>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</si>
  <si>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</si>
  <si>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</si>
  <si>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</si>
  <si>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</si>
  <si>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</si>
  <si>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</si>
  <si>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</si>
  <si>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</si>
  <si>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</si>
  <si>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</si>
  <si>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</si>
  <si>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</si>
  <si>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</si>
  <si>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</si>
  <si>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</si>
  <si>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</si>
  <si>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</si>
  <si>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</si>
  <si>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</si>
  <si>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</si>
  <si>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</si>
  <si>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</si>
  <si>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</si>
  <si>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</si>
  <si>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</si>
  <si>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</si>
  <si>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</si>
  <si>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</si>
  <si>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</si>
  <si>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</si>
  <si>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</si>
  <si>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</si>
  <si>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</si>
  <si>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</si>
  <si>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</si>
  <si>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</si>
  <si>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</si>
  <si>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</si>
  <si>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</si>
  <si>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</si>
  <si>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</si>
  <si>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</si>
  <si>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</si>
  <si>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</si>
  <si>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</si>
  <si>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</si>
  <si>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</si>
  <si>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</si>
  <si>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</si>
  <si>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</si>
  <si>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</si>
  <si>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</si>
  <si>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</si>
  <si>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</si>
  <si>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</si>
  <si>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</si>
  <si>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</si>
  <si>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</si>
  <si>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</si>
  <si>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</si>
  <si>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</si>
  <si>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</si>
  <si>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</si>
  <si>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</si>
  <si>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</si>
  <si>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</si>
  <si>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</si>
  <si>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</si>
  <si>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</si>
  <si>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</si>
  <si>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</si>
  <si>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</si>
  <si>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</si>
  <si>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</si>
  <si>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</si>
  <si>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</si>
  <si>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</si>
  <si>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</si>
  <si>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</si>
  <si>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</si>
  <si>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</si>
  <si>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</si>
  <si>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</si>
  <si>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</si>
  <si>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</si>
  <si>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</si>
  <si>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</si>
  <si>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</si>
  <si>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</si>
  <si>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</si>
  <si>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</si>
  <si>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</si>
  <si>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</si>
  <si>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</si>
  <si>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</si>
  <si>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</si>
  <si>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</si>
  <si>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</si>
  <si>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</si>
  <si>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</si>
  <si>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</si>
  <si>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</si>
  <si>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</si>
  <si>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</si>
  <si>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</si>
  <si>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</si>
  <si>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</si>
  <si>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</si>
  <si>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</si>
  <si>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</si>
  <si>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</si>
  <si>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</si>
  <si>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</si>
  <si>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</si>
  <si>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</si>
  <si>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</si>
  <si>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</si>
  <si>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</si>
  <si>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</si>
  <si>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</si>
  <si>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</si>
  <si>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</si>
  <si>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</si>
  <si>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</si>
  <si>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</si>
  <si>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</si>
  <si>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</si>
  <si>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</si>
  <si>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</si>
  <si>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</si>
  <si>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</si>
  <si>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</si>
  <si>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</si>
  <si>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</si>
  <si>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</si>
  <si>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</si>
  <si>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</si>
  <si>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</si>
  <si>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</si>
  <si>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</si>
  <si>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</si>
  <si>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</si>
  <si>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</si>
  <si>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</si>
  <si>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</si>
  <si>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</si>
  <si>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</si>
  <si>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</si>
  <si>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</si>
  <si>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</si>
  <si>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</si>
  <si>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</si>
  <si>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</si>
  <si>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</si>
  <si>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</si>
  <si>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</si>
  <si>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</si>
  <si>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</si>
  <si>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</si>
  <si>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</si>
  <si>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</si>
  <si>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</si>
  <si>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</si>
  <si>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</si>
  <si>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</si>
  <si>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</si>
  <si>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</si>
  <si>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</si>
  <si>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</si>
  <si>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</si>
  <si>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</si>
  <si>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</si>
  <si>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</si>
  <si>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</si>
  <si>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</si>
  <si>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</si>
  <si>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</si>
  <si>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</si>
  <si>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</si>
  <si>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</si>
  <si>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</si>
  <si>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</si>
  <si>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</si>
  <si>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</si>
  <si>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</si>
  <si>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</si>
  <si>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</si>
  <si>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</si>
  <si>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</si>
  <si>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</si>
  <si>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</si>
  <si>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</si>
  <si>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</si>
  <si>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</si>
  <si>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</si>
  <si>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</si>
  <si>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</si>
  <si>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</si>
  <si>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</si>
  <si>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</si>
  <si>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</si>
  <si>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</si>
  <si>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</si>
  <si>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</si>
  <si>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</si>
  <si>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</si>
  <si>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</si>
  <si>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</si>
  <si>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</si>
  <si>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</si>
  <si>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</si>
  <si>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</si>
  <si>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</si>
  <si>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</si>
  <si>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</si>
  <si>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</si>
  <si>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</si>
  <si>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</si>
  <si>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</si>
  <si>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</si>
  <si>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</si>
  <si>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</si>
  <si>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</si>
  <si>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</si>
  <si>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</si>
  <si>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</si>
  <si>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</si>
  <si>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</si>
  <si>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</si>
  <si>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</si>
  <si>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</si>
  <si>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</si>
  <si>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</si>
  <si>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</si>
  <si>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</si>
  <si>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</si>
  <si>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</si>
  <si>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</si>
  <si>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</si>
  <si>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</si>
  <si>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</si>
  <si>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</si>
  <si>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</si>
  <si>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</si>
  <si>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</si>
  <si>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</si>
  <si>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</si>
  <si>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</si>
  <si>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</si>
  <si>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</si>
  <si>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</si>
  <si>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</si>
  <si>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</si>
  <si>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</si>
  <si>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</si>
  <si>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</si>
  <si>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</si>
  <si>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</si>
  <si>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</si>
  <si>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</si>
  <si>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</si>
  <si>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</si>
  <si>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</si>
  <si>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</si>
  <si>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</si>
  <si>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</si>
  <si>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</si>
  <si>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</si>
  <si>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</si>
  <si>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</si>
  <si>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</si>
  <si>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</si>
  <si>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</si>
  <si>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</si>
  <si>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</si>
  <si>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</si>
  <si>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</si>
  <si>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</si>
  <si>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</si>
  <si>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</si>
  <si>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</si>
  <si>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</si>
  <si>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</si>
  <si>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</si>
  <si>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</si>
  <si>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</si>
  <si>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</si>
  <si>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</si>
  <si>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</si>
  <si>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</si>
  <si>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</si>
  <si>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</si>
  <si>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</si>
  <si>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</si>
  <si>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</si>
  <si>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</si>
  <si>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</si>
  <si>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</si>
  <si>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</si>
  <si>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</si>
  <si>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</si>
  <si>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</si>
  <si>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</si>
  <si>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</si>
  <si>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</si>
  <si>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</si>
  <si>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</si>
  <si>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</si>
  <si>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</si>
  <si>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</si>
  <si>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</si>
  <si>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</si>
  <si>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</si>
  <si>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</si>
  <si>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</si>
  <si>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</si>
  <si>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</si>
  <si>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</si>
  <si>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</si>
  <si>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</si>
  <si>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</si>
  <si>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</si>
  <si>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</si>
  <si>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</si>
  <si>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</si>
  <si>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</si>
  <si>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</si>
  <si>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</si>
  <si>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</si>
  <si>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</si>
  <si>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</si>
  <si>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</si>
  <si>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</si>
  <si>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</si>
  <si>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</si>
  <si>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</si>
  <si>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</si>
  <si>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</si>
  <si>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</si>
  <si>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</si>
  <si>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</si>
  <si>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</si>
  <si>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</si>
  <si>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</si>
  <si>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</si>
  <si>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</si>
  <si>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</si>
  <si>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</si>
  <si>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</si>
  <si>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</si>
  <si>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</si>
  <si>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</si>
  <si>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</si>
  <si>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</si>
  <si>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</si>
  <si>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</si>
  <si>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</si>
  <si>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</si>
  <si>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</si>
  <si>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</si>
  <si>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</si>
  <si>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</si>
  <si>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</si>
  <si>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</si>
  <si>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</si>
  <si>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</si>
  <si>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</si>
  <si>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</si>
  <si>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</si>
  <si>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</si>
  <si>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</si>
  <si>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</si>
  <si>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</si>
  <si>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</si>
  <si>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</si>
  <si>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</si>
  <si>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</si>
  <si>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</si>
  <si>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</si>
  <si>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</si>
  <si>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</si>
  <si>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</si>
  <si>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</si>
  <si>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</si>
  <si>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</si>
  <si>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</si>
  <si>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</si>
  <si>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</si>
  <si>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</si>
  <si>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</si>
  <si>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</si>
  <si>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</si>
  <si>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</si>
  <si>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</si>
  <si>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</si>
  <si>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</si>
  <si>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</si>
  <si>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</si>
  <si>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</si>
  <si>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</si>
  <si>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</si>
  <si>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</si>
  <si>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</si>
  <si>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</si>
  <si>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</si>
  <si>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</si>
  <si>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</si>
  <si>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</si>
  <si>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</si>
  <si>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</si>
  <si>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</si>
  <si>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</si>
  <si>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</si>
  <si>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</si>
  <si>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</si>
  <si>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</si>
  <si>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</si>
  <si>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</si>
  <si>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</si>
  <si>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</si>
  <si>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</si>
  <si>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</si>
  <si>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</si>
  <si>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</si>
  <si>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</si>
  <si>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</si>
  <si>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</si>
  <si>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</si>
  <si>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</si>
  <si>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</si>
  <si>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</si>
  <si>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</si>
  <si>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</si>
  <si>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</si>
  <si>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</si>
  <si>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</si>
  <si>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</si>
  <si>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</si>
  <si>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</si>
  <si>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</si>
  <si>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</si>
  <si>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</si>
  <si>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</si>
  <si>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</si>
  <si>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</si>
  <si>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</si>
  <si>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</si>
  <si>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</si>
  <si>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</si>
  <si>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</si>
  <si>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</si>
  <si>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</si>
  <si>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</si>
  <si>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</si>
  <si>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</si>
  <si>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</si>
  <si>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</si>
  <si>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</si>
  <si>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</si>
  <si>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</si>
  <si>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</si>
  <si>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</si>
  <si>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</si>
  <si>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</si>
  <si>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</si>
  <si>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</si>
  <si>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</si>
  <si>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</si>
  <si>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</si>
  <si>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</si>
  <si>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</si>
  <si>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</si>
  <si>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</si>
  <si>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</si>
  <si>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</si>
  <si>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</si>
  <si>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</si>
  <si>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</si>
  <si>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</si>
  <si>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</si>
  <si>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</si>
  <si>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</si>
  <si>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</si>
  <si>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</si>
  <si>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</si>
  <si>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</si>
  <si>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</si>
  <si>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</si>
  <si>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</si>
  <si>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</si>
  <si>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</si>
  <si>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</si>
  <si>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</si>
  <si>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</si>
  <si>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</si>
  <si>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</si>
  <si>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</si>
  <si>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</si>
  <si>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</si>
  <si>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</si>
  <si>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</si>
  <si>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</si>
  <si>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</si>
  <si>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</si>
  <si>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</si>
  <si>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</si>
  <si>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</si>
  <si>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</si>
  <si>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</si>
  <si>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</si>
  <si>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</si>
  <si>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</si>
  <si>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</si>
  <si>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</si>
  <si>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</si>
  <si>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</si>
  <si>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</si>
  <si>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</si>
  <si>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</si>
  <si>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</si>
  <si>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</si>
  <si>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</si>
  <si>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</si>
  <si>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</si>
  <si>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</si>
  <si>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</si>
  <si>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</si>
  <si>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</si>
  <si>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</si>
  <si>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</si>
  <si>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</si>
  <si>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</si>
  <si>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</si>
  <si>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</si>
  <si>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</si>
  <si>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</si>
  <si>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</si>
  <si>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</si>
  <si>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</si>
  <si>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</si>
  <si>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</si>
  <si>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</si>
  <si>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</si>
  <si>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</si>
  <si>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</si>
  <si>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</si>
  <si>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</si>
  <si>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</si>
  <si>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</si>
  <si>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</si>
  <si>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</si>
  <si>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</si>
  <si>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</si>
  <si>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</si>
  <si>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</si>
  <si>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</si>
  <si>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</si>
  <si>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</si>
  <si>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</si>
  <si>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</si>
  <si>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</si>
  <si>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</si>
  <si>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</si>
  <si>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</si>
  <si>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</si>
  <si>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</si>
  <si>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</si>
  <si>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</si>
  <si>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</si>
  <si>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</si>
  <si>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</si>
  <si>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</si>
  <si>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</si>
  <si>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</si>
  <si>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</si>
  <si>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</si>
  <si>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</si>
  <si>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</si>
  <si>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</si>
  <si>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</si>
  <si>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</si>
  <si>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</si>
  <si>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</si>
  <si>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</si>
  <si>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</si>
  <si>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</si>
  <si>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</si>
  <si>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</si>
  <si>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</si>
  <si>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</si>
  <si>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</si>
  <si>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</si>
  <si>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</si>
  <si>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</si>
  <si>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</si>
  <si>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</si>
  <si>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</si>
  <si>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</si>
  <si>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</si>
  <si>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</si>
  <si>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</si>
  <si>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</si>
  <si>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</si>
  <si>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</si>
  <si>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</si>
  <si>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</si>
  <si>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</si>
  <si>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</si>
  <si>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</si>
  <si>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</si>
  <si>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</si>
  <si>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</si>
  <si>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</si>
  <si>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</si>
  <si>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</si>
  <si>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</si>
  <si>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</si>
  <si>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</si>
  <si>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</si>
  <si>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</si>
  <si>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</si>
  <si>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</si>
  <si>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</si>
  <si>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</si>
  <si>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</si>
  <si>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</si>
  <si>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</si>
  <si>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</si>
  <si>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</si>
  <si>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</si>
  <si>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</si>
  <si>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</si>
  <si>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</si>
  <si>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</si>
  <si>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</si>
  <si>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</si>
  <si>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</si>
  <si>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</si>
  <si>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</si>
  <si>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</si>
  <si>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</si>
  <si>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</si>
  <si>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</si>
  <si>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</si>
  <si>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</si>
  <si>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</si>
  <si>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</si>
  <si>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</si>
  <si>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</si>
  <si>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</si>
  <si>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</si>
  <si>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</si>
  <si>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</si>
  <si>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</si>
  <si>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</si>
  <si>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</si>
  <si>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</si>
  <si>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</si>
  <si>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</si>
  <si>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</si>
  <si>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</si>
  <si>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</si>
  <si>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</si>
  <si>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</si>
  <si>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</si>
  <si>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</si>
  <si>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</si>
  <si>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</si>
  <si>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</si>
  <si>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</si>
  <si>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</si>
  <si>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</si>
  <si>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</si>
  <si>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</si>
  <si>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</si>
  <si>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</si>
  <si>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</si>
  <si>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</si>
  <si>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</si>
  <si>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</si>
  <si>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</si>
  <si>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</si>
  <si>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</si>
  <si>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</si>
  <si>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</si>
  <si>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</si>
  <si>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</si>
  <si>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</si>
  <si>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</si>
  <si>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</si>
  <si>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</si>
  <si>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</si>
  <si>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</si>
  <si>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</si>
  <si>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</si>
  <si>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</si>
  <si>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</si>
  <si>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</si>
  <si>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</si>
  <si>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</si>
  <si>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</si>
  <si>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</si>
  <si>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</si>
  <si>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</si>
  <si>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</si>
  <si>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</si>
  <si>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</si>
  <si>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</si>
  <si>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</si>
  <si>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</si>
  <si>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</si>
  <si>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</si>
  <si>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</si>
  <si>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</si>
  <si>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</si>
  <si>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</si>
  <si>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</si>
  <si>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</si>
  <si>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</si>
  <si>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</si>
  <si>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</si>
  <si>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</si>
  <si>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</si>
  <si>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</si>
  <si>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</si>
  <si>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</si>
  <si>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</si>
  <si>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</si>
  <si>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</si>
  <si>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</si>
  <si>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</si>
  <si>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</si>
  <si>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</si>
  <si>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</si>
  <si>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</si>
  <si>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</si>
  <si>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</si>
  <si>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</si>
  <si>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</si>
  <si>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</si>
  <si>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</si>
  <si>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</si>
  <si>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</si>
  <si>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</si>
  <si>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</si>
  <si>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</si>
  <si>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</si>
  <si>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</si>
  <si>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</si>
  <si>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</si>
  <si>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</si>
  <si>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</si>
  <si>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</si>
  <si>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</si>
  <si>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</si>
  <si>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</si>
  <si>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</si>
  <si>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</si>
  <si>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</si>
  <si>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</si>
  <si>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</si>
  <si>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</si>
  <si>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</si>
  <si>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</si>
  <si>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</si>
  <si>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</si>
  <si>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</si>
  <si>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</si>
  <si>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</si>
  <si>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</si>
  <si>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</si>
  <si>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</si>
  <si>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</si>
  <si>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</si>
  <si>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</si>
  <si>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</si>
  <si>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</si>
  <si>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</si>
  <si>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</si>
  <si>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</si>
  <si>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</si>
  <si>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</si>
  <si>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</si>
  <si>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</si>
  <si>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</si>
  <si>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</si>
  <si>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</si>
  <si>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</si>
  <si>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</si>
  <si>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</si>
  <si>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</si>
  <si>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</si>
  <si>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</si>
  <si>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</si>
  <si>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</si>
  <si>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</si>
  <si>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</si>
  <si>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</si>
  <si>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</si>
  <si>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</si>
  <si>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</si>
  <si>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</si>
  <si>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</si>
  <si>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</si>
  <si>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</si>
  <si>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</si>
  <si>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</si>
  <si>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</si>
  <si>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</si>
  <si>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</si>
  <si>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</si>
  <si>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</si>
  <si>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</si>
  <si>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</si>
  <si>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</si>
  <si>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</si>
  <si>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</si>
  <si>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</si>
  <si>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</si>
  <si>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</si>
  <si>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</si>
  <si>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</si>
  <si>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</si>
  <si>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</si>
  <si>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</si>
  <si>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</si>
  <si>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</si>
  <si>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</si>
  <si>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</si>
  <si>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</si>
  <si>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</si>
  <si>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</si>
  <si>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</si>
  <si>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</si>
  <si>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</si>
  <si>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</si>
  <si>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</si>
  <si>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</si>
  <si>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</si>
  <si>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</si>
  <si>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</si>
  <si>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</si>
  <si>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</si>
  <si>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</si>
  <si>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</si>
  <si>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</si>
  <si>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</si>
  <si>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</si>
  <si>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</si>
  <si>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</si>
  <si>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</si>
  <si>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</si>
  <si>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</si>
  <si>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</si>
  <si>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</si>
  <si>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</si>
  <si>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</si>
  <si>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</si>
  <si>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</si>
  <si>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</si>
  <si>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</si>
  <si>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</si>
  <si>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</si>
  <si>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</si>
  <si>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</si>
  <si>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</si>
  <si>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</si>
  <si>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</si>
  <si>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</si>
  <si>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</si>
  <si>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</si>
  <si>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</si>
  <si>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</si>
  <si>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</si>
  <si>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</si>
  <si>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</si>
  <si>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</si>
  <si>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</si>
  <si>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</si>
  <si>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</si>
  <si>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</si>
  <si>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</si>
  <si>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</si>
  <si>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</si>
  <si>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</si>
  <si>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</si>
  <si>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</si>
  <si>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</si>
  <si>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</si>
  <si>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</si>
  <si>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</si>
  <si>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</si>
  <si>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</si>
  <si>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</si>
  <si>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</si>
  <si>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</si>
  <si>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</si>
  <si>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</si>
  <si>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</si>
  <si>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</si>
  <si>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</si>
  <si>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</si>
  <si>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</si>
  <si>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</si>
  <si>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</si>
  <si>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</si>
  <si>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</si>
  <si>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</si>
  <si>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</si>
  <si>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</si>
  <si>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</si>
  <si>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</si>
  <si>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</si>
  <si>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</si>
  <si>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</si>
  <si>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</si>
  <si>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</si>
  <si>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</si>
  <si>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</si>
  <si>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</si>
  <si>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</si>
  <si>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</si>
  <si>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</si>
  <si>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</si>
  <si>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</si>
  <si>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</si>
  <si>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</si>
  <si>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</si>
  <si>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</si>
  <si>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</si>
  <si>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</si>
  <si>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</si>
  <si>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</si>
  <si>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</si>
  <si>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</si>
  <si>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</si>
  <si>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</si>
  <si>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</si>
  <si>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</si>
  <si>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</si>
  <si>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</si>
  <si>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</si>
  <si>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</si>
  <si>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</si>
  <si>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</si>
  <si>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</si>
  <si>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</si>
  <si>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</si>
  <si>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</si>
  <si>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</si>
  <si>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</si>
  <si>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</si>
  <si>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</si>
  <si>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</si>
  <si>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</si>
  <si>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</si>
  <si>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</si>
  <si>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</si>
  <si>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</si>
  <si>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</si>
  <si>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</si>
  <si>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</si>
  <si>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</si>
  <si>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</si>
  <si>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</si>
  <si>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</si>
  <si>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</si>
  <si>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</si>
  <si>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</si>
  <si>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</si>
  <si>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</si>
  <si>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</si>
  <si>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</si>
  <si>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</si>
  <si>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</si>
  <si>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</si>
  <si>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</si>
  <si>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</si>
  <si>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</si>
  <si>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</si>
  <si>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</si>
  <si>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</si>
  <si>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</si>
  <si>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</si>
  <si>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</si>
  <si>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</si>
  <si>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</si>
  <si>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</si>
  <si>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</si>
  <si>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</si>
  <si>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</si>
  <si>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</si>
  <si>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</si>
  <si>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</si>
  <si>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</si>
  <si>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</si>
  <si>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</si>
  <si>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</si>
  <si>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</si>
  <si>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</si>
  <si>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</si>
  <si>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</si>
  <si>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</si>
  <si>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</si>
  <si>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</si>
  <si>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</si>
  <si>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</si>
  <si>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</si>
  <si>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</si>
  <si>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</si>
  <si>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</si>
  <si>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</si>
  <si>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</si>
  <si>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</si>
  <si>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</si>
  <si>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</si>
  <si>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</si>
  <si>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</si>
  <si>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</si>
  <si>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</si>
  <si>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</si>
  <si>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</si>
  <si>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</si>
  <si>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</si>
  <si>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</si>
  <si>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</si>
  <si>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</si>
  <si>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</si>
  <si>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</si>
  <si>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</si>
  <si>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</si>
  <si>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</si>
  <si>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</si>
  <si>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</si>
  <si>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</si>
  <si>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</si>
  <si>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</si>
  <si>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</si>
  <si>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</si>
  <si>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</si>
  <si>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</si>
  <si>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</si>
  <si>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</si>
  <si>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</si>
  <si>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</si>
  <si>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</si>
  <si>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</si>
  <si>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</si>
  <si>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</si>
  <si>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</si>
  <si>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</si>
  <si>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</si>
  <si>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</si>
  <si>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</si>
  <si>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</si>
  <si>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</si>
  <si>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</si>
  <si>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</si>
  <si>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</si>
  <si>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</si>
  <si>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</si>
  <si>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</si>
  <si>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</si>
  <si>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</si>
  <si>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</si>
  <si>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</si>
  <si>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</si>
  <si>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</si>
  <si>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</si>
  <si>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</si>
  <si>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</si>
  <si>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</si>
  <si>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</si>
  <si>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</si>
  <si>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</si>
  <si>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</si>
  <si>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</si>
  <si>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</si>
  <si>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</si>
  <si>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</si>
  <si>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</si>
  <si>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</si>
  <si>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</si>
  <si>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</si>
  <si>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</si>
  <si>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</si>
  <si>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</si>
  <si>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</si>
  <si>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</si>
  <si>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</si>
  <si>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</si>
  <si>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</si>
  <si>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</si>
  <si>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</si>
  <si>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</si>
  <si>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</si>
  <si>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</si>
  <si>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</si>
  <si>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</si>
  <si>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</si>
  <si>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</si>
  <si>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</si>
  <si>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</si>
  <si>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</si>
  <si>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</si>
  <si>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</si>
  <si>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</si>
  <si>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</si>
  <si>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</si>
  <si>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</si>
  <si>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</si>
  <si>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</si>
  <si>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</si>
  <si>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</si>
  <si>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</si>
  <si>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</si>
  <si>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</si>
  <si>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</si>
  <si>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</si>
  <si>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</si>
  <si>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</si>
  <si>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</si>
  <si>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</si>
  <si>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</si>
  <si>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</si>
  <si>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</si>
  <si>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</si>
  <si>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</si>
  <si>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</si>
  <si>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</si>
  <si>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</si>
  <si>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</si>
  <si>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</si>
  <si>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</si>
  <si>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</si>
  <si>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</si>
  <si>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</si>
  <si>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</si>
  <si>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</si>
  <si>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</si>
  <si>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</si>
  <si>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</si>
  <si>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</si>
  <si>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</si>
  <si>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</si>
  <si>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</si>
  <si>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</si>
  <si>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</si>
  <si>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</si>
  <si>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</si>
  <si>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</si>
  <si>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</si>
  <si>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</si>
  <si>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</si>
  <si>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</si>
  <si>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</si>
  <si>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</si>
  <si>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</si>
  <si>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</si>
  <si>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</si>
  <si>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</si>
  <si>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</si>
  <si>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</si>
  <si>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</si>
  <si>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</si>
  <si>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</si>
  <si>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</si>
  <si>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</si>
  <si>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</si>
  <si>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</si>
  <si>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</si>
  <si>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</si>
  <si>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</si>
  <si>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</si>
  <si>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</si>
  <si>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</si>
  <si>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</si>
  <si>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</si>
  <si>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</si>
  <si>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</si>
  <si>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</si>
  <si>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</si>
  <si>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</si>
  <si>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</si>
  <si>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</si>
  <si>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</si>
  <si>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</si>
  <si>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</si>
  <si>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</si>
  <si>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</si>
  <si>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</si>
  <si>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</si>
  <si>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</si>
  <si>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</si>
  <si>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</si>
  <si>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</si>
  <si>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</si>
  <si>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</si>
  <si>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</si>
  <si>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</si>
  <si>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</si>
  <si>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</si>
  <si>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</si>
  <si>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</si>
  <si>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</si>
  <si>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</si>
  <si>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</si>
  <si>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</si>
  <si>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</si>
  <si>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</si>
  <si>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</si>
  <si>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</si>
  <si>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</si>
  <si>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</si>
  <si>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</si>
  <si>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</si>
  <si>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</si>
  <si>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</si>
  <si>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</si>
  <si>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</si>
  <si>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</si>
  <si>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</si>
  <si>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</si>
  <si>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</si>
  <si>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</si>
  <si>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</si>
  <si>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</si>
  <si>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</si>
  <si>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</si>
  <si>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</si>
  <si>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</si>
  <si>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</si>
  <si>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</si>
  <si>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</si>
  <si>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</si>
  <si>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</si>
  <si>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</si>
  <si>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</si>
  <si>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</si>
  <si>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</si>
  <si>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</si>
  <si>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</si>
  <si>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</si>
  <si>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</si>
  <si>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</si>
  <si>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</si>
  <si>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</si>
  <si>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</si>
  <si>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</si>
  <si>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</si>
  <si>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</si>
  <si>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</si>
  <si>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</si>
  <si>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</si>
  <si>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</si>
  <si>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</si>
  <si>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</si>
  <si>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</si>
  <si>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</si>
  <si>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</si>
  <si>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</si>
  <si>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</si>
  <si>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</si>
  <si>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</si>
  <si>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</si>
  <si>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</si>
  <si>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</si>
  <si>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</si>
  <si>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</si>
  <si>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</si>
  <si>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</si>
  <si>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</si>
  <si>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</si>
  <si>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</si>
  <si>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</si>
  <si>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</si>
  <si>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</si>
  <si>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</si>
  <si>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</si>
  <si>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</si>
  <si>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</si>
  <si>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</si>
  <si>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</si>
  <si>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</si>
  <si>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</si>
  <si>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</si>
  <si>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</si>
  <si>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</si>
  <si>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</si>
  <si>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</si>
  <si>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</si>
  <si>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</si>
  <si>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</si>
  <si>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</si>
  <si>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</si>
  <si>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</si>
  <si>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</si>
  <si>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</si>
  <si>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</si>
  <si>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</si>
  <si>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</si>
  <si>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</si>
  <si>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</si>
  <si>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</si>
  <si>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</si>
  <si>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</si>
  <si>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</si>
  <si>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</si>
  <si>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</si>
  <si>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</si>
  <si>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</si>
  <si>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</si>
  <si>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</si>
  <si>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</si>
  <si>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</si>
  <si>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</si>
  <si>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</si>
  <si>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</si>
  <si>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</si>
  <si>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</si>
  <si>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</si>
  <si>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</si>
  <si>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</si>
  <si>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</si>
  <si>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</si>
  <si>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</si>
  <si>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</si>
  <si>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</si>
  <si>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</si>
  <si>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</si>
  <si>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</si>
  <si>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</si>
  <si>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</si>
  <si>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</si>
  <si>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</si>
  <si>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</si>
  <si>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</si>
  <si>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</si>
  <si>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</si>
  <si>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</si>
  <si>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</si>
  <si>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</si>
  <si>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</si>
  <si>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</si>
  <si>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</si>
  <si>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</si>
  <si>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</si>
  <si>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</si>
  <si>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</si>
  <si>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</si>
  <si>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</si>
  <si>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</si>
  <si>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</si>
  <si>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</si>
  <si>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</si>
  <si>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</si>
  <si>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</si>
  <si>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</si>
  <si>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</si>
  <si>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</si>
  <si>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</si>
  <si>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</si>
  <si>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</si>
  <si>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</si>
  <si>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</si>
  <si>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</si>
  <si>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</si>
  <si>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</si>
  <si>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</si>
  <si>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</si>
  <si>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</si>
  <si>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</si>
  <si>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</si>
  <si>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</si>
  <si>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</si>
  <si>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</si>
  <si>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</si>
  <si>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</si>
  <si>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</si>
  <si>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</si>
  <si>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</si>
  <si>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</si>
  <si>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</si>
  <si>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</si>
  <si>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</si>
  <si>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</si>
  <si>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</si>
  <si>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</si>
  <si>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</si>
  <si>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</si>
  <si>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</si>
  <si>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</si>
  <si>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</si>
  <si>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</si>
  <si>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</si>
  <si>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</si>
  <si>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</si>
  <si>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</si>
  <si>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</si>
  <si>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</si>
  <si>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</si>
  <si>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</si>
  <si>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</si>
  <si>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</si>
  <si>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</si>
  <si>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</si>
  <si>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</si>
  <si>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</si>
  <si>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</si>
  <si>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</si>
  <si>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</si>
  <si>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</si>
  <si>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</si>
  <si>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</si>
  <si>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</si>
  <si>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</si>
  <si>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</si>
  <si>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</si>
  <si>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</si>
  <si>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</si>
  <si>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</si>
  <si>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</si>
  <si>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</si>
  <si>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</si>
  <si>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</si>
  <si>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</si>
  <si>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</si>
  <si>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</si>
  <si>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</si>
  <si>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</si>
  <si>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</si>
  <si>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</si>
  <si>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</si>
  <si>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</si>
  <si>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</si>
  <si>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</si>
  <si>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</si>
  <si>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</si>
  <si>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</si>
  <si>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</si>
  <si>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</si>
  <si>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</si>
  <si>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</si>
  <si>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</si>
  <si>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</si>
  <si>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</si>
  <si>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</si>
  <si>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</si>
  <si>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</si>
  <si>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</si>
  <si>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</si>
  <si>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</si>
  <si>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</si>
  <si>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</si>
  <si>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</si>
  <si>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</si>
  <si>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</si>
  <si>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</si>
  <si>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</si>
  <si>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</si>
  <si>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</si>
  <si>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</si>
  <si>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</si>
  <si>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</si>
  <si>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</si>
  <si>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</si>
  <si>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</si>
  <si>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</si>
  <si>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</si>
  <si>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</si>
  <si>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</si>
  <si>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</si>
  <si>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</si>
  <si>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</si>
  <si>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</si>
  <si>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</si>
  <si>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</si>
  <si>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</si>
  <si>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</si>
  <si>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</si>
  <si>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</si>
  <si>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</si>
  <si>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</si>
  <si>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</si>
  <si>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</si>
  <si>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</si>
  <si>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</si>
  <si>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</si>
  <si>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</si>
  <si>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</si>
  <si>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</si>
  <si>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</si>
  <si>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</si>
  <si>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</si>
  <si>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</si>
  <si>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</si>
  <si>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</si>
  <si>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</si>
  <si>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</si>
  <si>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</si>
  <si>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</si>
  <si>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</si>
  <si>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</si>
  <si>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</si>
  <si>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</si>
  <si>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</si>
  <si>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</si>
  <si>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</si>
  <si>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</si>
  <si>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</si>
  <si>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</si>
  <si>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</si>
  <si>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</si>
  <si>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</si>
  <si>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</si>
  <si>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</si>
  <si>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</si>
  <si>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</si>
  <si>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</si>
  <si>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</si>
  <si>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</si>
  <si>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</si>
  <si>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</si>
  <si>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</si>
  <si>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</si>
  <si>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</si>
  <si>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</si>
  <si>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</si>
  <si>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</si>
  <si>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</si>
  <si>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</si>
  <si>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</si>
  <si>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</si>
  <si>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</si>
  <si>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</si>
  <si>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</si>
  <si>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</si>
  <si>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</si>
  <si>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</si>
  <si>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</si>
  <si>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</si>
  <si>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</si>
  <si>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</si>
  <si>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</si>
  <si>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</si>
  <si>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</si>
  <si>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</si>
  <si>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</si>
  <si>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</si>
  <si>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</si>
  <si>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</si>
  <si>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</si>
  <si>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</si>
  <si>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</si>
  <si>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</si>
  <si>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</si>
  <si>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</si>
  <si>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</si>
  <si>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</si>
  <si>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</si>
  <si>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</si>
  <si>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</si>
  <si>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</si>
  <si>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</si>
  <si>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</si>
  <si>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</si>
  <si>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</si>
  <si>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</si>
  <si>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</si>
  <si>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</si>
  <si>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</si>
  <si>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</si>
  <si>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</si>
  <si>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</si>
  <si>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</si>
  <si>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</si>
  <si>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</si>
  <si>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</si>
  <si>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</si>
  <si>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</si>
  <si>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</si>
  <si>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</si>
  <si>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</si>
  <si>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</si>
  <si>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</si>
  <si>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</si>
  <si>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</si>
  <si>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</si>
  <si>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</si>
  <si>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</si>
  <si>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</si>
  <si>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</si>
  <si>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</si>
  <si>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</si>
  <si>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</si>
  <si>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</si>
  <si>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</si>
  <si>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</si>
  <si>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</si>
  <si>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</si>
  <si>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</si>
  <si>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</si>
  <si>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</si>
  <si>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</si>
  <si>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</si>
  <si>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</si>
  <si>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</si>
  <si>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</si>
  <si>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</si>
  <si>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</si>
  <si>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</si>
  <si>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</si>
  <si>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</si>
  <si>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</si>
  <si>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</si>
  <si>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</si>
  <si>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</si>
  <si>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</si>
  <si>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</si>
  <si>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</si>
  <si>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</si>
  <si>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</si>
  <si>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</si>
  <si>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</si>
  <si>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</si>
  <si>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</si>
  <si>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</si>
  <si>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</si>
  <si>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</si>
  <si>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</si>
  <si>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</si>
  <si>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</si>
  <si>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</si>
  <si>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</si>
  <si>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</si>
  <si>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</si>
  <si>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</si>
  <si>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</si>
  <si>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</si>
  <si>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</si>
  <si>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</si>
  <si>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</si>
  <si>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</si>
  <si>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</si>
  <si>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</si>
  <si>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</si>
  <si>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</si>
  <si>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</si>
  <si>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</si>
  <si>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</si>
  <si>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</si>
  <si>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</si>
  <si>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</si>
  <si>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</si>
  <si>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</si>
  <si>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</si>
  <si>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</si>
  <si>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</si>
  <si>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</si>
  <si>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</si>
  <si>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</si>
  <si>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</si>
  <si>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</si>
  <si>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</si>
  <si>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</si>
  <si>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</si>
  <si>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</si>
  <si>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</si>
  <si>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</si>
  <si>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</si>
  <si>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</si>
  <si>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</si>
  <si>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</si>
  <si>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</si>
  <si>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</si>
  <si>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</si>
  <si>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</si>
  <si>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</si>
  <si>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</si>
  <si>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</si>
  <si>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</si>
  <si>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</si>
  <si>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</si>
  <si>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</si>
  <si>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</si>
  <si>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</si>
  <si>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</si>
  <si>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</si>
  <si>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</si>
  <si>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</si>
  <si>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</si>
  <si>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</si>
  <si>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</si>
  <si>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</si>
  <si>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</si>
  <si>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</si>
  <si>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</si>
  <si>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</si>
  <si>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</si>
  <si>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</si>
  <si>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</si>
  <si>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</si>
  <si>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</si>
  <si>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</si>
  <si>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</si>
  <si>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</si>
  <si>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</si>
  <si>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</si>
  <si>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</si>
  <si>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</si>
  <si>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</si>
  <si>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</si>
  <si>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</si>
  <si>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</si>
  <si>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</si>
  <si>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</si>
  <si>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</si>
  <si>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</si>
  <si>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</si>
  <si>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</si>
  <si>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</si>
  <si>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</si>
  <si>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</si>
  <si>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</si>
  <si>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</si>
  <si>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</si>
  <si>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</si>
  <si>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</si>
  <si>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</si>
  <si>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</si>
  <si>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</si>
  <si>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</si>
  <si>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</si>
  <si>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</si>
  <si>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</si>
  <si>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</si>
  <si>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</si>
  <si>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</si>
  <si>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</si>
  <si>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</si>
  <si>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</si>
  <si>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</si>
  <si>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</si>
  <si>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</si>
  <si>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</si>
  <si>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</si>
  <si>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</si>
  <si>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</si>
  <si>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</si>
  <si>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</si>
  <si>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</si>
  <si>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</si>
  <si>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</si>
  <si>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</si>
  <si>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</si>
  <si>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</si>
  <si>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</si>
  <si>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</si>
  <si>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</si>
  <si>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</si>
  <si>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</si>
  <si>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</si>
  <si>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</si>
  <si>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</si>
  <si>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</si>
  <si>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</si>
  <si>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</si>
  <si>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</si>
  <si>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</si>
  <si>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</si>
  <si>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</si>
  <si>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</si>
  <si>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</si>
  <si>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</si>
  <si>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</si>
  <si>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</si>
  <si>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</si>
  <si>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</si>
  <si>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</si>
  <si>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</si>
  <si>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</si>
  <si>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</si>
  <si>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</si>
  <si>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</si>
  <si>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</si>
  <si>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</si>
  <si>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</si>
  <si>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</si>
  <si>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</si>
  <si>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</si>
  <si>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</si>
  <si>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</si>
  <si>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</si>
  <si>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</si>
  <si>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</si>
  <si>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</si>
  <si>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</si>
  <si>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</si>
  <si>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</si>
  <si>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</si>
  <si>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</si>
  <si>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</si>
  <si>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</si>
  <si>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</si>
  <si>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</si>
  <si>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</si>
  <si>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</si>
  <si>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</si>
  <si>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</si>
  <si>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</si>
  <si>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</si>
  <si>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</si>
  <si>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</si>
  <si>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</si>
  <si>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</si>
  <si>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</si>
  <si>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</si>
  <si>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</si>
  <si>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</si>
  <si>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</si>
  <si>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</si>
  <si>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</si>
  <si>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</si>
  <si>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</si>
  <si>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</si>
  <si>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</si>
  <si>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</si>
  <si>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</si>
  <si>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</si>
  <si>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</si>
  <si>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</si>
  <si>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</si>
  <si>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</si>
  <si>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</si>
  <si>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</si>
  <si>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</si>
  <si>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</si>
  <si>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</si>
  <si>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</si>
  <si>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</si>
  <si>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</si>
  <si>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</si>
  <si>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</si>
  <si>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</si>
  <si>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</si>
  <si>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</si>
  <si>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</si>
  <si>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</si>
  <si>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</si>
  <si>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</si>
  <si>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</si>
  <si>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</si>
  <si>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</si>
  <si>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</si>
  <si>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</si>
  <si>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</si>
  <si>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</si>
  <si>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</si>
  <si>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</si>
  <si>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</si>
  <si>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</si>
  <si>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</si>
  <si>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</si>
  <si>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</si>
  <si>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</si>
  <si>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</si>
  <si>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</si>
  <si>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</si>
  <si>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</si>
  <si>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</si>
  <si>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</si>
  <si>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</si>
  <si>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</si>
  <si>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</si>
  <si>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</si>
  <si>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</si>
  <si>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</si>
  <si>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</si>
  <si>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</si>
  <si>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</si>
  <si>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</si>
  <si>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</si>
  <si>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</si>
  <si>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</si>
  <si>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</si>
  <si>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</si>
  <si>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</si>
  <si>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</si>
  <si>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</si>
  <si>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</si>
  <si>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</si>
  <si>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</si>
  <si>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</si>
  <si>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</si>
  <si>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</si>
  <si>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</si>
  <si>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</si>
  <si>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</si>
  <si>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</si>
  <si>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</si>
  <si>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</si>
  <si>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</si>
  <si>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</si>
  <si>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</si>
  <si>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</si>
  <si>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</si>
  <si>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</si>
  <si>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</si>
  <si>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</si>
  <si>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</si>
  <si>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</si>
  <si>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</si>
  <si>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</si>
  <si>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</si>
  <si>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</si>
  <si>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</si>
  <si>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</si>
  <si>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</si>
  <si>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</si>
  <si>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</si>
  <si>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</si>
  <si>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</si>
  <si>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</si>
  <si>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</si>
  <si>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</si>
  <si>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</si>
  <si>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</si>
  <si>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</si>
  <si>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</si>
  <si>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</si>
  <si>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</si>
  <si>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</si>
  <si>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</si>
  <si>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</si>
  <si>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</si>
  <si>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</si>
  <si>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</si>
  <si>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</si>
  <si>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</si>
  <si>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</si>
  <si>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</si>
  <si>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</si>
  <si>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</si>
  <si>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</si>
  <si>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</si>
  <si>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</si>
  <si>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</si>
  <si>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</si>
  <si>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</si>
  <si>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</si>
  <si>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</si>
  <si>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</si>
  <si>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</si>
  <si>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</si>
  <si>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</si>
  <si>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</si>
  <si>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</si>
  <si>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</si>
  <si>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</si>
  <si>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</si>
  <si>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</si>
  <si>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</si>
  <si>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</si>
  <si>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</si>
  <si>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</si>
  <si>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</si>
  <si>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</si>
  <si>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</si>
  <si>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</si>
  <si>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</si>
  <si>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</si>
  <si>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</si>
  <si>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</si>
  <si>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</si>
  <si>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</si>
  <si>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</si>
  <si>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</si>
  <si>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</si>
  <si>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</si>
  <si>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</si>
  <si>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</si>
  <si>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</si>
  <si>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</si>
  <si>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</si>
  <si>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</si>
  <si>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</si>
  <si>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</si>
  <si>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</si>
  <si>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</si>
  <si>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</si>
  <si>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</si>
  <si>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</si>
  <si>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</si>
  <si>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</si>
  <si>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</si>
  <si>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</si>
  <si>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</si>
  <si>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</si>
  <si>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</si>
  <si>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</si>
  <si>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</si>
  <si>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</si>
  <si>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</si>
  <si>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</si>
  <si>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</si>
  <si>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</si>
  <si>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</si>
  <si>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</si>
  <si>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</si>
  <si>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</si>
  <si>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</si>
  <si>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</si>
  <si>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</si>
  <si>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</si>
  <si>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</si>
  <si>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</si>
  <si>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</si>
  <si>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</si>
  <si>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</si>
  <si>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</si>
  <si>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</si>
  <si>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</si>
  <si>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</si>
  <si>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</si>
  <si>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</si>
  <si>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</si>
  <si>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</si>
  <si>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</si>
  <si>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</si>
  <si>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</si>
  <si>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</si>
  <si>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</si>
  <si>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</si>
  <si>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</si>
  <si>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</si>
  <si>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</si>
  <si>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</si>
  <si>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</si>
  <si>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</si>
  <si>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</si>
  <si>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</si>
  <si>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</si>
  <si>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</si>
  <si>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</si>
  <si>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</si>
  <si>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</si>
  <si>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</si>
  <si>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</si>
  <si>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</si>
  <si>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</si>
  <si>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</si>
  <si>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</si>
  <si>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</si>
  <si>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</si>
  <si>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</si>
  <si>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</si>
  <si>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</si>
  <si>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</si>
  <si>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</si>
  <si>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</si>
  <si>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</si>
  <si>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</si>
  <si>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</si>
  <si>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</si>
  <si>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</si>
  <si>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</si>
  <si>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</si>
  <si>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</si>
  <si>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</si>
  <si>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</si>
  <si>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</si>
  <si>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</si>
  <si>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</si>
  <si>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</si>
  <si>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</si>
  <si>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</si>
  <si>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</si>
  <si>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</si>
  <si>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</si>
  <si>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</si>
  <si>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</si>
  <si>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</si>
  <si>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</si>
  <si>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</si>
  <si>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</si>
  <si>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</si>
  <si>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</si>
  <si>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</si>
  <si>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</si>
  <si>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</si>
  <si>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</si>
  <si>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</si>
  <si>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</si>
  <si>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</si>
  <si>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</si>
  <si>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</si>
  <si>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</si>
  <si>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</si>
  <si>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</si>
  <si>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</si>
  <si>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</si>
  <si>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</si>
  <si>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</si>
  <si>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</si>
  <si>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</si>
  <si>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</si>
  <si>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</si>
  <si>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</si>
  <si>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</si>
  <si>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</si>
  <si>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</si>
  <si>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</si>
  <si>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</si>
  <si>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</si>
  <si>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</si>
  <si>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</si>
  <si>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</si>
  <si>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</si>
  <si>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</si>
  <si>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</si>
  <si>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</si>
  <si>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</si>
  <si>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</si>
  <si>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</si>
  <si>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</si>
  <si>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</si>
  <si>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</si>
  <si>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</si>
  <si>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</si>
  <si>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</si>
  <si>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</si>
  <si>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</si>
  <si>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</si>
  <si>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</si>
  <si>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</si>
  <si>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</si>
  <si>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</si>
  <si>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</si>
  <si>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</si>
  <si>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</si>
  <si>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</si>
  <si>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</si>
  <si>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</si>
  <si>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</si>
  <si>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</si>
  <si>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</si>
  <si>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</si>
  <si>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</si>
  <si>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</si>
  <si>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</si>
  <si>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</si>
  <si>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</si>
  <si>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</si>
  <si>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</si>
  <si>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</si>
  <si>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</si>
  <si>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</si>
  <si>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</si>
  <si>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</si>
  <si>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</si>
  <si>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</si>
  <si>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</si>
  <si>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</si>
  <si>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</si>
  <si>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</si>
  <si>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</si>
  <si>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</si>
  <si>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</si>
  <si>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</si>
  <si>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</si>
  <si>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</si>
  <si>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</si>
  <si>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</si>
  <si>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</si>
  <si>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</si>
  <si>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</si>
  <si>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</si>
  <si>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</si>
  <si>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</si>
  <si>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</si>
  <si>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</si>
  <si>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</si>
  <si>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</si>
  <si>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</si>
  <si>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</si>
  <si>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</si>
  <si>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</si>
  <si>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</si>
  <si>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</si>
  <si>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</si>
  <si>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</si>
  <si>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</si>
  <si>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</si>
  <si>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</si>
  <si>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</si>
  <si>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</si>
  <si>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</si>
  <si>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</si>
  <si>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</si>
  <si>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</si>
  <si>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</si>
  <si>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</si>
  <si>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</si>
  <si>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</si>
  <si>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</si>
  <si>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</si>
  <si>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</si>
  <si>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</si>
  <si>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</si>
  <si>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</si>
  <si>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</si>
  <si>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</si>
  <si>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</si>
  <si>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</si>
  <si>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</si>
  <si>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</si>
  <si>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</si>
  <si>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</si>
  <si>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</si>
  <si>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</si>
  <si>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</si>
  <si>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</si>
  <si>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</si>
  <si>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</si>
  <si>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</si>
  <si>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</si>
  <si>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</si>
  <si>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</si>
  <si>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</si>
  <si>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</si>
  <si>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</si>
  <si>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</si>
  <si>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</si>
  <si>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</si>
  <si>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</si>
  <si>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</si>
  <si>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</si>
  <si>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</si>
  <si>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</si>
  <si>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</si>
  <si>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</si>
  <si>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</si>
  <si>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</si>
  <si>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</si>
  <si>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</si>
  <si>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</si>
  <si>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</si>
  <si>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</si>
  <si>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</si>
  <si>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</si>
  <si>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</si>
  <si>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</si>
  <si>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</si>
  <si>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</si>
  <si>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</si>
  <si>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</si>
  <si>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</si>
  <si>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</si>
  <si>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</si>
  <si>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</si>
  <si>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</si>
  <si>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</si>
  <si>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</si>
  <si>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</si>
  <si>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</si>
  <si>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</si>
  <si>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</si>
  <si>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</si>
  <si>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</si>
  <si>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</si>
  <si>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</si>
  <si>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</si>
  <si>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</si>
  <si>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</si>
  <si>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</si>
  <si>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</si>
  <si>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</si>
  <si>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</si>
  <si>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</si>
  <si>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</si>
  <si>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</si>
  <si>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</si>
  <si>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</si>
  <si>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</si>
  <si>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</si>
  <si>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</si>
  <si>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</si>
  <si>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</si>
  <si>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</si>
  <si>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</si>
  <si>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</si>
  <si>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</si>
  <si>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</si>
  <si>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</si>
  <si>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</si>
  <si>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</si>
  <si>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</si>
  <si>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</si>
  <si>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</si>
  <si>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</si>
  <si>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</si>
  <si>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</si>
  <si>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</si>
  <si>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</si>
  <si>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</si>
  <si>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</si>
  <si>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</si>
  <si>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</si>
  <si>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</si>
  <si>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</si>
  <si>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</si>
  <si>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</si>
  <si>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</si>
  <si>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</si>
  <si>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</si>
  <si>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</si>
  <si>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</si>
  <si>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</si>
  <si>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</si>
  <si>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</si>
  <si>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</si>
  <si>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</si>
  <si>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</si>
  <si>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</si>
  <si>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</si>
  <si>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</si>
  <si>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</si>
  <si>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</si>
  <si>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</si>
  <si>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</si>
  <si>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</si>
  <si>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</si>
  <si>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</si>
  <si>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</si>
  <si>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</si>
  <si>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</si>
  <si>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</si>
  <si>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</si>
  <si>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</si>
  <si>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</si>
  <si>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</si>
  <si>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</si>
  <si>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</si>
  <si>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</si>
  <si>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</si>
  <si>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</si>
  <si>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</si>
  <si>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</si>
  <si>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</si>
  <si>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</si>
  <si>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</si>
  <si>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</si>
  <si>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</si>
  <si>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</si>
  <si>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</si>
  <si>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</si>
  <si>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</si>
  <si>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</si>
  <si>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</si>
  <si>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</si>
  <si>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</si>
  <si>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</si>
  <si>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</si>
  <si>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</si>
  <si>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</si>
  <si>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</si>
  <si>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</si>
  <si>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</si>
  <si>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</si>
  <si>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</si>
  <si>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</si>
  <si>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</si>
  <si>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</si>
  <si>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</si>
  <si>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</si>
  <si>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</si>
  <si>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</si>
  <si>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</si>
  <si>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</si>
  <si>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</si>
  <si>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</si>
  <si>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</si>
  <si>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</si>
  <si>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</si>
  <si>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</si>
  <si>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</si>
  <si>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</si>
  <si>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</si>
  <si>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</si>
  <si>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</si>
  <si>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</si>
  <si>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</si>
  <si>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</si>
  <si>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</si>
  <si>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</si>
  <si>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</si>
  <si>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</si>
  <si>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</si>
  <si>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</si>
  <si>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</si>
  <si>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</si>
  <si>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</si>
  <si>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</si>
  <si>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</si>
  <si>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</si>
  <si>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</si>
  <si>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</si>
  <si>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</si>
  <si>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</si>
  <si>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</si>
  <si>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</si>
  <si>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</si>
  <si>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</si>
  <si>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</si>
  <si>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</si>
  <si>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</si>
  <si>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</si>
  <si>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</si>
  <si>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</si>
  <si>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</si>
  <si>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</si>
  <si>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</si>
  <si>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</si>
  <si>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</si>
  <si>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</si>
  <si>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</si>
  <si>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</si>
  <si>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</si>
  <si>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</si>
  <si>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</si>
  <si>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</si>
  <si>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</si>
  <si>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</si>
  <si>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</si>
  <si>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</si>
  <si>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</si>
  <si>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</si>
  <si>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</si>
  <si>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</si>
  <si>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</si>
  <si>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</si>
  <si>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</si>
  <si>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</si>
  <si>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</si>
  <si>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</si>
  <si>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</si>
  <si>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</si>
  <si>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</si>
  <si>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</si>
  <si>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</si>
  <si>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</si>
  <si>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</si>
  <si>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</si>
  <si>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</si>
  <si>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</si>
  <si>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</si>
  <si>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</si>
  <si>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</si>
  <si>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</si>
  <si>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</si>
  <si>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</si>
  <si>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</si>
  <si>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</si>
  <si>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</si>
  <si>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</si>
  <si>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</si>
  <si>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</si>
  <si>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</si>
  <si>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</si>
  <si>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</si>
  <si>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</si>
  <si>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</si>
  <si>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</si>
  <si>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</si>
  <si>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</si>
  <si>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</si>
  <si>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</si>
  <si>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</si>
  <si>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</si>
  <si>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</si>
  <si>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</si>
  <si>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</si>
  <si>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</si>
  <si>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</si>
  <si>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</si>
  <si>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</si>
  <si>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</si>
  <si>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</si>
  <si>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</si>
  <si>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</si>
  <si>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</si>
  <si>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</si>
  <si>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</si>
  <si>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</si>
  <si>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</si>
  <si>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</si>
  <si>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</si>
  <si>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</si>
  <si>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</si>
  <si>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</si>
  <si>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</si>
  <si>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</si>
  <si>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</si>
  <si>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</si>
  <si>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</si>
  <si>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</si>
  <si>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</si>
  <si>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</si>
  <si>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</si>
  <si>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</si>
  <si>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</si>
  <si>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</si>
  <si>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</si>
  <si>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</si>
  <si>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</si>
  <si>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</si>
  <si>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</si>
  <si>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</si>
  <si>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</si>
  <si>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</si>
  <si>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</si>
  <si>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</si>
  <si>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</si>
  <si>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</si>
  <si>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</si>
  <si>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</si>
  <si>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</si>
  <si>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</si>
  <si>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</si>
  <si>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</si>
  <si>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</si>
  <si>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</si>
  <si>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</si>
  <si>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</si>
  <si>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</si>
  <si>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</si>
  <si>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</si>
  <si>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</si>
  <si>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</si>
  <si>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</si>
  <si>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</si>
  <si>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</si>
  <si>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</si>
  <si>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</si>
  <si>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</si>
  <si>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</si>
  <si>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</si>
  <si>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</si>
  <si>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</si>
  <si>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</si>
  <si>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</si>
  <si>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</si>
  <si>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</si>
  <si>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</si>
  <si>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</si>
  <si>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</si>
  <si>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</si>
  <si>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</si>
  <si>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</si>
  <si>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</si>
  <si>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</si>
  <si>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</si>
  <si>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</si>
  <si>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</si>
  <si>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</si>
  <si>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</si>
  <si>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</si>
  <si>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</si>
  <si>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</si>
  <si>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</si>
  <si>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</si>
  <si>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</si>
  <si>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</si>
  <si>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</si>
  <si>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</si>
  <si>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</si>
  <si>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</si>
  <si>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</si>
  <si>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</si>
  <si>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</si>
  <si>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</si>
  <si>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</si>
  <si>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</si>
  <si>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</si>
  <si>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</si>
  <si>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</si>
  <si>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</si>
  <si>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</si>
  <si>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</si>
  <si>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</si>
  <si>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</si>
  <si>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</si>
  <si>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</si>
  <si>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</si>
  <si>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</si>
  <si>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</si>
  <si>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</si>
  <si>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</si>
  <si>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</si>
  <si>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</si>
  <si>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</si>
  <si>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</si>
  <si>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</si>
  <si>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</si>
  <si>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</si>
  <si>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</si>
  <si>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</si>
  <si>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</si>
  <si>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</si>
  <si>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</si>
  <si>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</si>
  <si>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</si>
  <si>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</si>
  <si>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</si>
  <si>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</si>
  <si>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</si>
  <si>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</si>
  <si>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</si>
  <si>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</si>
  <si>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</si>
  <si>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</si>
  <si>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</si>
  <si>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</si>
  <si>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</si>
  <si>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</si>
  <si>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</si>
  <si>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</si>
  <si>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</si>
  <si>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</si>
  <si>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</si>
  <si>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</si>
  <si>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</si>
  <si>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</si>
  <si>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</si>
  <si>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</si>
  <si>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</si>
  <si>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</si>
  <si>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</si>
  <si>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</si>
  <si>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</si>
  <si>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</si>
  <si>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</si>
  <si>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</si>
  <si>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</si>
  <si>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</si>
  <si>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</si>
  <si>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</si>
  <si>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</si>
  <si>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</si>
  <si>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</si>
  <si>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</si>
  <si>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</si>
  <si>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</si>
  <si>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</si>
  <si>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</si>
  <si>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</si>
  <si>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</si>
  <si>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</si>
  <si>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</si>
  <si>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</si>
  <si>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</si>
  <si>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</si>
  <si>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</si>
  <si>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</si>
  <si>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</si>
  <si>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</si>
  <si>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</si>
  <si>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</si>
  <si>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</si>
  <si>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</si>
  <si>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</si>
  <si>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</si>
  <si>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</si>
  <si>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</si>
  <si>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</si>
  <si>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</si>
  <si>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</si>
  <si>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</si>
  <si>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</si>
  <si>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</si>
  <si>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</si>
  <si>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</si>
  <si>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</si>
  <si>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</si>
  <si>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</si>
  <si>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</si>
  <si>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</si>
  <si>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</si>
  <si>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</si>
  <si>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</si>
  <si>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</si>
  <si>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</si>
  <si>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</si>
  <si>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</si>
  <si>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</si>
  <si>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</si>
  <si>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</si>
  <si>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</si>
  <si>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</si>
  <si>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</si>
  <si>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</si>
  <si>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</si>
  <si>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</si>
  <si>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</si>
  <si>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</si>
  <si>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</si>
  <si>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</si>
  <si>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</si>
  <si>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</si>
  <si>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</si>
  <si>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</si>
  <si>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</si>
  <si>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</si>
  <si>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</si>
  <si>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</si>
  <si>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</si>
  <si>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</si>
  <si>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</si>
  <si>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</si>
  <si>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</si>
  <si>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</si>
  <si>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</si>
  <si>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</si>
  <si>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</si>
  <si>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</si>
  <si>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</si>
  <si>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</si>
  <si>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</si>
  <si>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</si>
  <si>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</si>
  <si>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</si>
  <si>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</si>
  <si>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</si>
  <si>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</si>
  <si>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</si>
  <si>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</si>
  <si>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</si>
  <si>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</si>
  <si>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</si>
  <si>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</si>
  <si>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</si>
  <si>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</si>
  <si>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</si>
  <si>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</si>
  <si>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</si>
  <si>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</si>
  <si>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</si>
  <si>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</si>
  <si>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</si>
  <si>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</si>
  <si>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</si>
  <si>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</si>
  <si>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</si>
  <si>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</si>
  <si>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</si>
  <si>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</si>
  <si>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</si>
  <si>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</si>
  <si>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</si>
  <si>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</si>
  <si>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</si>
  <si>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</si>
  <si>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</si>
  <si>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</si>
  <si>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</si>
  <si>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</si>
  <si>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</si>
  <si>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</si>
  <si>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</si>
  <si>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</si>
  <si>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</si>
  <si>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</si>
  <si>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</si>
  <si>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</si>
  <si>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</si>
  <si>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</si>
  <si>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</si>
  <si>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</si>
  <si>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</si>
  <si>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</si>
  <si>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</si>
  <si>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</si>
  <si>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</si>
  <si>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</si>
  <si>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</si>
  <si>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</si>
  <si>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</si>
  <si>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</si>
  <si>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</si>
  <si>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</si>
  <si>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</si>
  <si>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</si>
  <si>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</si>
  <si>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</si>
  <si>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</si>
  <si>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</si>
  <si>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</si>
  <si>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</si>
  <si>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</si>
  <si>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</si>
  <si>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</si>
  <si>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</si>
  <si>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</si>
  <si>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</si>
  <si>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</si>
  <si>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</si>
  <si>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</si>
  <si>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</si>
  <si>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</si>
  <si>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</si>
  <si>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</si>
  <si>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</si>
  <si>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</si>
  <si>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</si>
  <si>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</si>
  <si>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</si>
  <si>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</si>
  <si>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</si>
  <si>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</si>
  <si>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</si>
  <si>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</si>
  <si>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</si>
  <si>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</si>
  <si>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</si>
  <si>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</si>
  <si>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</si>
  <si>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</si>
  <si>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</si>
  <si>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</si>
  <si>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</si>
  <si>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</si>
  <si>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</si>
  <si>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</si>
  <si>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</si>
  <si>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</si>
  <si>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</si>
  <si>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</si>
  <si>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</si>
  <si>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</si>
  <si>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</si>
  <si>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</si>
  <si>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</si>
  <si>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</si>
  <si>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</si>
  <si>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</si>
  <si>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</si>
  <si>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</si>
  <si>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</si>
  <si>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</si>
  <si>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</si>
  <si>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</si>
  <si>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</si>
  <si>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</si>
  <si>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</si>
  <si>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</si>
  <si>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</si>
  <si>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</si>
  <si>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</si>
  <si>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</si>
  <si>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</si>
  <si>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</si>
  <si>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</si>
  <si>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</si>
  <si>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</si>
  <si>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</si>
  <si>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</si>
  <si>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</si>
  <si>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</si>
  <si>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</si>
  <si>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</si>
  <si>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</si>
  <si>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</si>
  <si>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</si>
  <si>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</si>
  <si>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</si>
  <si>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</si>
  <si>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</si>
  <si>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</si>
  <si>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</si>
  <si>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</si>
  <si>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</si>
  <si>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</si>
  <si>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</si>
  <si>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</si>
  <si>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</si>
  <si>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</si>
  <si>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</si>
  <si>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</si>
  <si>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</si>
  <si>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</si>
  <si>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</si>
  <si>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</si>
  <si>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</si>
  <si>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</si>
  <si>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</si>
  <si>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</si>
  <si>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</si>
  <si>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</si>
  <si>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</si>
  <si>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</si>
  <si>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</si>
  <si>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</si>
  <si>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</si>
  <si>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</si>
  <si>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</si>
  <si>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</si>
  <si>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</si>
  <si>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</si>
  <si>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</si>
  <si>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</si>
  <si>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</si>
  <si>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</si>
  <si>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</si>
  <si>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</si>
  <si>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</si>
  <si>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</si>
  <si>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</si>
  <si>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</si>
  <si>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</si>
  <si>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</si>
  <si>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</si>
  <si>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</si>
  <si>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</si>
  <si>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</si>
  <si>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</si>
  <si>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</si>
  <si>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</si>
  <si>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</si>
  <si>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</si>
  <si>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</si>
  <si>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</si>
  <si>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</si>
  <si>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</si>
  <si>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</si>
  <si>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</si>
  <si>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</si>
  <si>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</si>
  <si>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</si>
  <si>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</si>
  <si>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</si>
  <si>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</si>
  <si>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</si>
  <si>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</si>
  <si>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</si>
  <si>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</si>
  <si>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</si>
  <si>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</si>
  <si>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</si>
  <si>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</si>
  <si>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</si>
  <si>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</si>
  <si>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</si>
  <si>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</si>
  <si>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</si>
  <si>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</si>
  <si>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</si>
  <si>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</si>
  <si>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</si>
  <si>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</si>
  <si>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</si>
  <si>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</si>
  <si>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</si>
  <si>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</si>
  <si>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</si>
  <si>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</si>
  <si>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</si>
  <si>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</si>
  <si>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</si>
  <si>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</si>
  <si>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</si>
  <si>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</si>
  <si>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</si>
  <si>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</si>
  <si>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</si>
  <si>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</si>
  <si>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</si>
  <si>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</si>
  <si>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</si>
  <si>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</si>
  <si>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</si>
  <si>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</si>
  <si>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</si>
  <si>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</si>
  <si>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</si>
  <si>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</si>
  <si>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</si>
  <si>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</si>
  <si>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</si>
  <si>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</si>
  <si>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</si>
  <si>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</si>
  <si>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</si>
  <si>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</si>
  <si>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</si>
  <si>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</si>
  <si>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</si>
  <si>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</si>
  <si>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</si>
  <si>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</si>
  <si>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</si>
  <si>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</si>
  <si>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</si>
  <si>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</si>
  <si>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</si>
  <si>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</si>
  <si>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</si>
  <si>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</si>
  <si>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</si>
  <si>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</si>
  <si>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</si>
  <si>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</si>
  <si>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</si>
  <si>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</si>
  <si>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</si>
  <si>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</si>
  <si>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</si>
  <si>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</si>
  <si>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</si>
  <si>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</si>
  <si>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</si>
  <si>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</si>
  <si>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</si>
  <si>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</si>
  <si>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</si>
  <si>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</si>
  <si>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</si>
  <si>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</si>
  <si>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</si>
  <si>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</si>
  <si>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</si>
  <si>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</si>
  <si>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</si>
  <si>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</si>
  <si>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</si>
  <si>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</si>
  <si>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</si>
  <si>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</si>
  <si>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</si>
  <si>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</si>
  <si>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</si>
  <si>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</si>
  <si>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</si>
  <si>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</si>
  <si>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</si>
  <si>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</si>
  <si>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</si>
  <si>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</si>
  <si>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</si>
  <si>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</si>
  <si>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</si>
  <si>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</si>
  <si>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</si>
  <si>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</si>
  <si>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</si>
  <si>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</si>
  <si>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</si>
  <si>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</si>
  <si>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</si>
  <si>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</si>
  <si>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</si>
  <si>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</si>
  <si>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</si>
  <si>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</si>
  <si>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</si>
  <si>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</si>
  <si>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</si>
  <si>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</si>
  <si>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</si>
  <si>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</si>
  <si>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</si>
  <si>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</si>
  <si>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</si>
  <si>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</si>
  <si>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</si>
  <si>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</si>
  <si>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</si>
  <si>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</si>
  <si>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</si>
  <si>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</si>
  <si>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</si>
  <si>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</si>
  <si>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</si>
  <si>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</si>
  <si>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</si>
  <si>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</si>
  <si>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</si>
  <si>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</si>
  <si>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</si>
  <si>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</si>
  <si>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</si>
  <si>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</si>
  <si>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</si>
  <si>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</si>
  <si>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</si>
  <si>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</si>
  <si>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</si>
  <si>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</si>
  <si>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</si>
  <si>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</si>
  <si>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</si>
  <si>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</si>
  <si>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</si>
  <si>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</si>
  <si>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</si>
  <si>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</si>
  <si>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</si>
  <si>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</si>
  <si>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</si>
  <si>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</si>
  <si>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</si>
  <si>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</si>
  <si>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</si>
  <si>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</si>
  <si>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</si>
  <si>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</si>
  <si>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</si>
  <si>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</si>
  <si>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</si>
  <si>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</si>
  <si>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</si>
  <si>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</si>
  <si>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</si>
  <si>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</si>
  <si>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</si>
  <si>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</si>
  <si>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</si>
  <si>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</si>
  <si>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</si>
  <si>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</si>
  <si>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</si>
  <si>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</si>
  <si>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</si>
  <si>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</si>
  <si>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</si>
  <si>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</si>
  <si>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</si>
  <si>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</si>
  <si>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</si>
  <si>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</si>
  <si>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</si>
  <si>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</si>
  <si>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</si>
  <si>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</si>
  <si>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</si>
  <si>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</si>
  <si>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</si>
  <si>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</si>
  <si>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</si>
  <si>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</si>
  <si>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</si>
  <si>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</si>
  <si>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</si>
  <si>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</si>
  <si>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</si>
  <si>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</si>
  <si>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</si>
  <si>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</si>
  <si>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</si>
  <si>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</si>
  <si>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</si>
  <si>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</si>
  <si>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</si>
  <si>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</si>
  <si>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</si>
  <si>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</si>
  <si>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</si>
  <si>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</si>
  <si>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</si>
  <si>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</si>
  <si>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</si>
  <si>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</si>
  <si>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</si>
  <si>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</si>
  <si>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</si>
  <si>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</si>
  <si>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</si>
  <si>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</si>
  <si>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</si>
  <si>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</si>
  <si>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</si>
  <si>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</si>
  <si>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</si>
  <si>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</si>
  <si>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</si>
  <si>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</si>
  <si>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</si>
  <si>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</si>
  <si>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</si>
  <si>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</si>
  <si>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</si>
  <si>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</si>
  <si>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</si>
  <si>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</si>
  <si>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</si>
  <si>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</si>
  <si>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</si>
  <si>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</si>
  <si>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</si>
  <si>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</si>
  <si>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</si>
  <si>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</si>
  <si>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</si>
  <si>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</si>
  <si>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</si>
  <si>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</si>
  <si>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</si>
  <si>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</si>
  <si>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</si>
  <si>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</si>
  <si>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</si>
  <si>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</si>
  <si>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</si>
  <si>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</si>
  <si>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</si>
  <si>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</si>
  <si>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</si>
  <si>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</si>
  <si>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</si>
  <si>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</si>
  <si>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</si>
  <si>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</si>
  <si>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</si>
  <si>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</si>
  <si>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</si>
  <si>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</si>
  <si>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</si>
  <si>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</si>
  <si>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</si>
  <si>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</si>
  <si>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</si>
  <si>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</si>
  <si>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</si>
  <si>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</si>
  <si>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</si>
  <si>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</si>
  <si>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</si>
  <si>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</si>
  <si>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</si>
  <si>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</si>
  <si>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</si>
  <si>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</si>
  <si>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</si>
  <si>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</si>
  <si>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</si>
  <si>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</si>
  <si>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</si>
  <si>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</si>
  <si>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</si>
  <si>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</si>
  <si>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</si>
  <si>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</si>
  <si>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</si>
  <si>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</si>
  <si>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</si>
  <si>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</si>
  <si>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</si>
  <si>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</si>
  <si>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</si>
  <si>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</si>
  <si>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</si>
  <si>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</si>
  <si>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</si>
  <si>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</si>
  <si>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</si>
  <si>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</si>
  <si>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</si>
  <si>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</si>
  <si>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</si>
  <si>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</si>
  <si>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</si>
  <si>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</si>
  <si>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</si>
  <si>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</si>
  <si>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</si>
  <si>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</si>
  <si>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</si>
  <si>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</si>
  <si>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</si>
  <si>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</si>
  <si>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</si>
  <si>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</si>
  <si>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</si>
  <si>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</si>
  <si>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</si>
  <si>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</si>
  <si>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</si>
  <si>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</si>
  <si>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</si>
  <si>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</si>
  <si>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</si>
  <si>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</si>
  <si>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</si>
  <si>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</si>
  <si>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</si>
  <si>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</si>
  <si>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</si>
  <si>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</si>
  <si>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</si>
  <si>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</si>
  <si>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</si>
  <si>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</si>
  <si>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</si>
  <si>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</si>
  <si>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</si>
  <si>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</si>
  <si>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</si>
  <si>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</si>
  <si>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</si>
  <si>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</si>
  <si>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</si>
  <si>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</si>
  <si>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</si>
  <si>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</si>
  <si>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</si>
  <si>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</si>
  <si>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</si>
  <si>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</si>
  <si>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</si>
  <si>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</si>
  <si>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</si>
  <si>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</si>
  <si>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</si>
  <si>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</si>
  <si>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</si>
  <si>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</si>
  <si>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</si>
  <si>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</si>
  <si>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</si>
  <si>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</si>
  <si>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</si>
  <si>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</si>
  <si>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</si>
  <si>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</si>
  <si>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</si>
  <si>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</si>
  <si>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</si>
  <si>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</si>
  <si>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</si>
  <si>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</si>
  <si>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</si>
  <si>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</si>
  <si>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</si>
  <si>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</si>
  <si>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</si>
  <si>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</si>
  <si>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</si>
  <si>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</si>
  <si>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</si>
  <si>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</si>
  <si>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</si>
  <si>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</si>
  <si>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</si>
  <si>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</si>
  <si>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</si>
  <si>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</si>
  <si>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</si>
  <si>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</si>
  <si>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</si>
  <si>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</si>
  <si>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</si>
  <si>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</si>
  <si>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</si>
  <si>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</si>
  <si>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</si>
  <si>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</si>
  <si>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</si>
  <si>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</si>
  <si>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</si>
  <si>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</si>
  <si>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</si>
  <si>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</si>
  <si>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</si>
  <si>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</si>
  <si>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</si>
  <si>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</si>
  <si>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</si>
  <si>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</si>
  <si>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</si>
  <si>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</si>
  <si>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</si>
  <si>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</si>
  <si>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</si>
  <si>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</si>
  <si>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</si>
  <si>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</si>
  <si>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</si>
  <si>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</si>
  <si>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</si>
  <si>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</si>
  <si>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</si>
  <si>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</si>
  <si>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</si>
  <si>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</si>
  <si>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</si>
  <si>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</si>
  <si>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</si>
  <si>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</si>
  <si>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</si>
  <si>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</si>
  <si>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</si>
  <si>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</si>
  <si>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</si>
  <si>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</si>
  <si>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</si>
  <si>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</si>
  <si>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</si>
  <si>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</si>
  <si>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</si>
  <si>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</si>
  <si>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</si>
  <si>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</si>
  <si>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</si>
  <si>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</si>
  <si>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</si>
  <si>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</si>
  <si>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</si>
  <si>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</si>
  <si>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</si>
  <si>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</si>
  <si>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</si>
  <si>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</si>
  <si>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</si>
  <si>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</si>
  <si>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</si>
  <si>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</si>
  <si>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</si>
  <si>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</si>
  <si>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</si>
  <si>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</si>
  <si>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</si>
  <si>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</si>
  <si>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</si>
  <si>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</si>
  <si>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</si>
  <si>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</si>
  <si>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</si>
  <si>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</si>
  <si>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</si>
  <si>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</si>
  <si>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</si>
  <si>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</si>
  <si>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</si>
  <si>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</si>
  <si>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</si>
  <si>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</si>
  <si>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</si>
  <si>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</si>
  <si>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</si>
  <si>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</si>
  <si>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</si>
  <si>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</si>
  <si>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</si>
  <si>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</si>
  <si>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</si>
  <si>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</si>
  <si>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</si>
  <si>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</si>
  <si>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</si>
  <si>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</si>
  <si>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</si>
  <si>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</si>
  <si>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</si>
  <si>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</si>
  <si>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</si>
  <si>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</si>
  <si>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</si>
  <si>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</si>
  <si>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</si>
  <si>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</si>
  <si>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</si>
  <si>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</si>
  <si>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</si>
  <si>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</si>
  <si>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</si>
  <si>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</si>
  <si>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</si>
  <si>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</si>
  <si>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</si>
  <si>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</si>
  <si>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</si>
  <si>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</si>
  <si>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</si>
  <si>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</si>
  <si>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</si>
  <si>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</si>
  <si>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</si>
  <si>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</si>
  <si>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</si>
  <si>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</si>
  <si>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</si>
  <si>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</si>
  <si>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</si>
  <si>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</si>
  <si>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</si>
  <si>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</si>
  <si>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</si>
  <si>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</si>
  <si>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</si>
  <si>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</si>
  <si>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</si>
  <si>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</si>
  <si>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</si>
  <si>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</si>
  <si>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</si>
  <si>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</si>
  <si>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</si>
  <si>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</si>
  <si>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</si>
  <si>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</si>
  <si>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</si>
  <si>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</si>
  <si>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</si>
  <si>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</si>
  <si>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</si>
  <si>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</si>
  <si>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</si>
  <si>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</si>
  <si>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</si>
  <si>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</si>
  <si>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</si>
  <si>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</si>
  <si>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</si>
  <si>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</si>
  <si>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</si>
  <si>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</si>
  <si>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</si>
  <si>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</si>
  <si>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</si>
  <si>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</si>
  <si>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</si>
  <si>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</si>
  <si>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</si>
  <si>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</si>
  <si>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</si>
  <si>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</si>
  <si>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</si>
  <si>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</si>
  <si>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</si>
  <si>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</si>
  <si>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</si>
  <si>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</si>
  <si>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</si>
  <si>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</si>
  <si>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</si>
  <si>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</si>
  <si>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</si>
  <si>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</si>
  <si>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</si>
  <si>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</si>
  <si>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</si>
  <si>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</si>
  <si>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</si>
  <si>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</si>
  <si>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</si>
  <si>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</si>
  <si>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</si>
  <si>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</si>
  <si>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</si>
  <si>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</si>
  <si>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</si>
  <si>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</si>
  <si>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</si>
  <si>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</si>
  <si>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</si>
  <si>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</si>
  <si>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</si>
  <si>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</si>
  <si>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</si>
  <si>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</si>
  <si>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</si>
  <si>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</si>
  <si>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</si>
  <si>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</si>
  <si>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</si>
  <si>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</si>
  <si>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</si>
  <si>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</si>
  <si>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</si>
  <si>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</si>
  <si>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</si>
  <si>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</si>
  <si>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</si>
  <si>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</si>
  <si>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</si>
  <si>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</si>
  <si>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</si>
  <si>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</si>
  <si>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</si>
  <si>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</si>
  <si>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</si>
  <si>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</si>
  <si>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</si>
  <si>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</si>
  <si>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</si>
  <si>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</si>
  <si>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</si>
  <si>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</si>
  <si>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</si>
  <si>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</si>
  <si>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</si>
  <si>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</si>
  <si>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</si>
  <si>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</si>
  <si>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</si>
  <si>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</si>
  <si>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</si>
  <si>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</si>
  <si>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</si>
  <si>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</si>
  <si>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</si>
  <si>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</si>
  <si>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</si>
  <si>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</si>
  <si>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</si>
  <si>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</si>
  <si>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</si>
  <si>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</si>
  <si>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</si>
  <si>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</si>
  <si>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</si>
  <si>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</si>
  <si>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</si>
  <si>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</si>
  <si>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</si>
  <si>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</si>
  <si>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</si>
  <si>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</si>
  <si>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</si>
  <si>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</si>
  <si>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</si>
  <si>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</si>
  <si>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</si>
  <si>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</si>
  <si>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</si>
  <si>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</si>
  <si>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</si>
  <si>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</si>
  <si>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</si>
  <si>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</si>
  <si>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</si>
  <si>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</si>
  <si>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</si>
  <si>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</si>
  <si>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</si>
  <si>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</si>
  <si>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</si>
  <si>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</si>
  <si>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</si>
  <si>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</si>
  <si>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</si>
  <si>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</si>
  <si>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</si>
  <si>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</si>
  <si>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</si>
  <si>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</si>
  <si>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</si>
  <si>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</si>
  <si>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</si>
  <si>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</si>
  <si>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</si>
  <si>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</si>
  <si>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</si>
  <si>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</si>
  <si>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</si>
  <si>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</si>
  <si>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</si>
  <si>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</si>
  <si>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</si>
  <si>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</si>
  <si>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</si>
  <si>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</si>
  <si>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</si>
  <si>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</si>
  <si>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</si>
  <si>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</si>
  <si>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</si>
  <si>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</si>
  <si>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</si>
  <si>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</si>
  <si>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</si>
  <si>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</si>
  <si>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</si>
  <si>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</si>
  <si>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</si>
  <si>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</si>
  <si>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</si>
  <si>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</si>
  <si>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</si>
  <si>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</si>
  <si>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</si>
  <si>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</si>
  <si>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</si>
  <si>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</si>
  <si>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</si>
  <si>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</si>
  <si>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</si>
  <si>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</si>
  <si>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</si>
  <si>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</si>
  <si>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</si>
  <si>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</si>
  <si>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</si>
  <si>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</si>
  <si>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</si>
  <si>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</si>
  <si>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</si>
  <si>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</si>
  <si>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</si>
  <si>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</si>
  <si>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</si>
  <si>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</si>
  <si>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</si>
  <si>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</si>
  <si>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</si>
  <si>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</si>
  <si>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</si>
  <si>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</si>
  <si>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</si>
  <si>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</si>
  <si>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</si>
  <si>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</si>
  <si>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</si>
  <si>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</si>
  <si>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</si>
  <si>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</si>
  <si>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</si>
  <si>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</si>
  <si>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</si>
  <si>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</si>
  <si>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</si>
  <si>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</si>
  <si>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</si>
  <si>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</si>
  <si>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</si>
  <si>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</si>
  <si>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</si>
  <si>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</si>
  <si>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</si>
  <si>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</si>
  <si>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</si>
  <si>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</si>
  <si>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</si>
  <si>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</si>
  <si>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</si>
  <si>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</si>
  <si>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</si>
  <si>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</si>
  <si>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</si>
  <si>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</si>
  <si>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</si>
  <si>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</si>
  <si>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</si>
  <si>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</si>
  <si>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</si>
  <si>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</si>
  <si>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</si>
  <si>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</si>
  <si>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</si>
  <si>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</si>
  <si>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</si>
  <si>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</si>
  <si>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</si>
  <si>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</si>
  <si>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</si>
  <si>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</si>
  <si>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</si>
  <si>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</si>
  <si>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</si>
  <si>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</si>
  <si>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</si>
  <si>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</si>
  <si>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</si>
  <si>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</si>
  <si>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</si>
  <si>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</si>
  <si>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</si>
  <si>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</si>
  <si>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</si>
  <si>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</si>
  <si>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</si>
  <si>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</si>
  <si>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</si>
  <si>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</si>
  <si>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</si>
  <si>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</si>
  <si>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</si>
  <si>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</si>
  <si>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</si>
  <si>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</si>
  <si>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</si>
  <si>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</si>
  <si>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</si>
  <si>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</si>
  <si>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</si>
  <si>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</si>
  <si>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</si>
  <si>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</si>
  <si>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</si>
  <si>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</si>
  <si>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</si>
  <si>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</si>
  <si>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</si>
  <si>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</si>
  <si>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</si>
  <si>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</si>
  <si>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</si>
  <si>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</si>
  <si>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</si>
  <si>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</si>
  <si>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</si>
  <si>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</si>
  <si>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</si>
  <si>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</si>
  <si>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</si>
  <si>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</si>
  <si>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</si>
  <si>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</si>
  <si>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</si>
  <si>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</si>
  <si>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</si>
  <si>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</si>
  <si>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</si>
  <si>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</si>
  <si>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</si>
  <si>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</si>
  <si>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</si>
  <si>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</si>
  <si>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</si>
  <si>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</si>
  <si>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</si>
  <si>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</si>
  <si>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</si>
  <si>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</si>
  <si>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</si>
  <si>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</si>
  <si>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</si>
  <si>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</si>
  <si>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</si>
  <si>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</si>
  <si>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</si>
  <si>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</si>
  <si>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</si>
  <si>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</si>
  <si>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</si>
  <si>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</si>
  <si>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</si>
  <si>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</si>
  <si>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</si>
  <si>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</si>
  <si>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</si>
  <si>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</si>
  <si>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</si>
  <si>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</si>
  <si>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</si>
  <si>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</si>
  <si>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</si>
  <si>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</si>
  <si>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</si>
  <si>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</si>
  <si>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</si>
  <si>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</si>
  <si>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</si>
  <si>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</si>
  <si>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</si>
  <si>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</si>
  <si>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</si>
  <si>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</si>
  <si>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</si>
  <si>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</si>
  <si>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</si>
  <si>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</si>
  <si>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</si>
  <si>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</si>
  <si>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</si>
  <si>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</si>
  <si>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</si>
  <si>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</si>
  <si>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</si>
  <si>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</si>
  <si>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</si>
  <si>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</si>
  <si>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</si>
  <si>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</si>
  <si>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</si>
  <si>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</si>
  <si>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</si>
  <si>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</si>
  <si>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</si>
  <si>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</si>
  <si>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</si>
  <si>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</si>
  <si>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</si>
  <si>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</si>
  <si>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</si>
  <si>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</si>
  <si>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</si>
  <si>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</si>
  <si>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</si>
  <si>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</si>
  <si>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</si>
  <si>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</si>
  <si>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</si>
  <si>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</si>
  <si>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</si>
  <si>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</si>
  <si>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</si>
  <si>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</si>
  <si>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</si>
  <si>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</si>
  <si>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</si>
  <si>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</si>
  <si>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</si>
  <si>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</si>
  <si>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</si>
  <si>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</si>
  <si>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</si>
  <si>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</si>
  <si>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</si>
  <si>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</si>
  <si>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</si>
  <si>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</si>
  <si>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</si>
  <si>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</si>
  <si>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</si>
  <si>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</si>
  <si>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</si>
  <si>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</si>
  <si>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</si>
  <si>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</si>
  <si>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</si>
  <si>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</si>
  <si>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</si>
  <si>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</si>
  <si>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</si>
  <si>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</si>
  <si>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</si>
  <si>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</si>
  <si>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</si>
  <si>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</si>
  <si>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</si>
  <si>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</si>
  <si>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</si>
  <si>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</si>
  <si>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</si>
  <si>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</si>
  <si>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</si>
  <si>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</si>
  <si>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</si>
  <si>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</si>
  <si>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</si>
  <si>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</si>
  <si>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</si>
  <si>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</si>
  <si>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</si>
  <si>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</si>
  <si>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</si>
  <si>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</si>
  <si>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</si>
  <si>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</si>
  <si>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</si>
  <si>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</si>
  <si>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</si>
  <si>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</si>
  <si>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</si>
  <si>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</si>
  <si>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</si>
  <si>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</si>
  <si>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</si>
  <si>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</si>
  <si>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</si>
  <si>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</si>
  <si>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</si>
  <si>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</si>
  <si>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</si>
  <si>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</si>
  <si>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</si>
  <si>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</si>
  <si>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</si>
  <si>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</si>
  <si>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</si>
  <si>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</si>
  <si>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</si>
  <si>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</si>
  <si>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</si>
  <si>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</si>
  <si>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</si>
  <si>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</si>
  <si>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</si>
  <si>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</si>
  <si>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</si>
  <si>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</si>
  <si>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</si>
  <si>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</si>
  <si>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</si>
  <si>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</si>
  <si>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</si>
  <si>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</si>
  <si>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</si>
  <si>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</si>
  <si>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</si>
  <si>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</si>
  <si>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</si>
  <si>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</si>
  <si>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</si>
  <si>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</si>
  <si>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</si>
  <si>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</si>
  <si>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</si>
  <si>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</si>
  <si>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</si>
  <si>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</si>
  <si>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</si>
  <si>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</si>
  <si>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</si>
  <si>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</si>
  <si>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</si>
  <si>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</si>
  <si>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</si>
  <si>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</si>
  <si>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</si>
  <si>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</si>
  <si>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</si>
  <si>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</si>
  <si>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</si>
  <si>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</si>
  <si>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</si>
  <si>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</si>
  <si>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</si>
  <si>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</si>
  <si>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</si>
  <si>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</si>
  <si>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</si>
  <si>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</si>
  <si>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</si>
  <si>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</si>
  <si>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</si>
  <si>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</si>
  <si>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</si>
  <si>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</si>
  <si>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</si>
  <si>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</si>
  <si>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</si>
  <si>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</si>
  <si>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</si>
  <si>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</si>
  <si>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</si>
  <si>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</si>
  <si>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</si>
  <si>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</si>
  <si>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</si>
  <si>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</si>
  <si>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</si>
  <si>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</si>
  <si>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</si>
  <si>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</si>
  <si>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</si>
  <si>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</si>
  <si>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</si>
  <si>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</si>
  <si>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</si>
  <si>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</si>
  <si>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</si>
  <si>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</si>
  <si>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</si>
  <si>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</si>
  <si>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</si>
  <si>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</si>
  <si>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</si>
  <si>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</si>
  <si>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</si>
  <si>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</si>
  <si>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</si>
  <si>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</si>
  <si>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</si>
  <si>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</si>
  <si>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</si>
  <si>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</si>
  <si>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</si>
  <si>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</si>
  <si>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</si>
  <si>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</si>
  <si>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</si>
  <si>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</si>
  <si>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</si>
  <si>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</si>
  <si>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</si>
  <si>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</si>
  <si>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</si>
  <si>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</si>
  <si>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</si>
  <si>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</si>
  <si>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</si>
  <si>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</si>
  <si>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</si>
  <si>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</si>
  <si>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</si>
  <si>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</si>
  <si>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</si>
  <si>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</si>
  <si>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</si>
  <si>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</si>
  <si>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</si>
  <si>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</si>
  <si>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</si>
  <si>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</si>
  <si>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</si>
  <si>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</si>
  <si>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</si>
  <si>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</si>
  <si>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</si>
  <si>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</si>
  <si>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</si>
  <si>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</si>
  <si>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</si>
  <si>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</si>
  <si>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</si>
  <si>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</si>
  <si>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</si>
  <si>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</si>
  <si>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</si>
  <si>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</si>
  <si>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</si>
  <si>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</si>
  <si>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</si>
  <si>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</si>
  <si>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</si>
  <si>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</si>
  <si>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</si>
  <si>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</si>
  <si>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</si>
  <si>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</si>
  <si>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</si>
  <si>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</si>
  <si>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</si>
  <si>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</si>
  <si>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</si>
  <si>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</si>
  <si>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</si>
  <si>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</si>
  <si>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</si>
  <si>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</si>
  <si>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</si>
  <si>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</si>
  <si>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</si>
  <si>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</si>
  <si>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</si>
  <si>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</si>
  <si>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</si>
  <si>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</si>
  <si>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</si>
  <si>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</si>
  <si>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</si>
  <si>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</si>
  <si>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</si>
  <si>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</si>
  <si>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</si>
  <si>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</si>
  <si>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</si>
  <si>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</si>
  <si>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</si>
  <si>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</si>
  <si>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</si>
  <si>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</si>
  <si>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</si>
  <si>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</si>
  <si>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</si>
  <si>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</si>
  <si>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</si>
  <si>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</si>
  <si>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</si>
  <si>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</si>
  <si>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</si>
  <si>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</si>
  <si>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</si>
  <si>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</si>
  <si>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</si>
  <si>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</si>
  <si>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</si>
  <si>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</si>
  <si>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</si>
  <si>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</si>
  <si>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</si>
  <si>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</si>
  <si>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</si>
  <si>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</si>
  <si>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</si>
  <si>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</si>
  <si>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</si>
  <si>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</si>
  <si>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</si>
  <si>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</si>
  <si>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</si>
  <si>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</si>
  <si>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</si>
  <si>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</si>
  <si>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</si>
  <si>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</si>
  <si>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</si>
  <si>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</si>
  <si>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</si>
  <si>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</si>
  <si>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</si>
  <si>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</si>
  <si>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</si>
  <si>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</si>
  <si>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</si>
  <si>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</si>
  <si>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</si>
  <si>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</si>
  <si>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</si>
  <si>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</si>
  <si>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</si>
  <si>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</si>
  <si>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</si>
  <si>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</si>
  <si>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</si>
  <si>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</si>
  <si>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</si>
  <si>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</si>
  <si>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</si>
  <si>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</si>
  <si>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</si>
  <si>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</si>
  <si>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</si>
  <si>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</si>
  <si>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</si>
  <si>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</si>
  <si>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</si>
  <si>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</si>
  <si>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</si>
  <si>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</si>
  <si>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</si>
  <si>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</si>
  <si>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</si>
  <si>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</si>
  <si>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</si>
  <si>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</si>
  <si>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</si>
  <si>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</si>
  <si>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</si>
  <si>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</si>
  <si>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</si>
  <si>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</si>
  <si>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</si>
  <si>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</si>
  <si>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</si>
  <si>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</si>
  <si>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</si>
  <si>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</si>
  <si>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</si>
  <si>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</si>
  <si>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</si>
  <si>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</si>
  <si>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</si>
  <si>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</si>
  <si>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</si>
  <si>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</si>
  <si>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</si>
  <si>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</si>
  <si>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</si>
  <si>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</si>
  <si>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</si>
  <si>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</si>
  <si>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</si>
  <si>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</si>
  <si>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</si>
  <si>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</si>
  <si>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</si>
  <si>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</si>
  <si>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</si>
  <si>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</si>
  <si>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</si>
  <si>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</si>
  <si>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</si>
  <si>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</si>
  <si>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</si>
  <si>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</si>
  <si>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</si>
  <si>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</si>
  <si>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</si>
  <si>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</si>
  <si>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</si>
  <si>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</si>
  <si>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</si>
  <si>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</si>
  <si>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</si>
  <si>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</si>
  <si>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</si>
  <si>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</si>
  <si>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</si>
  <si>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</si>
  <si>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</si>
  <si>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</si>
  <si>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</si>
  <si>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</si>
  <si>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</si>
  <si>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</si>
  <si>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</si>
  <si>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</si>
  <si>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</si>
  <si>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</si>
  <si>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</si>
  <si>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</si>
  <si>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</si>
  <si>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</si>
  <si>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</si>
  <si>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</si>
  <si>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</si>
  <si>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</si>
  <si>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</si>
  <si>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</si>
  <si>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</si>
  <si>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</si>
  <si>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</si>
  <si>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</si>
  <si>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</si>
  <si>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</si>
  <si>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</si>
  <si>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</si>
  <si>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</si>
  <si>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</si>
  <si>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</si>
  <si>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</si>
  <si>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</si>
  <si>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</si>
  <si>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</si>
  <si>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</si>
  <si>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</si>
  <si>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</si>
  <si>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</si>
  <si>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</si>
  <si>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</si>
  <si>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</si>
  <si>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</si>
  <si>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</si>
  <si>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</si>
  <si>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</si>
  <si>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</si>
  <si>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</si>
  <si>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</si>
  <si>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</si>
  <si>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</si>
  <si>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</si>
  <si>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</si>
  <si>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</si>
  <si>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</si>
  <si>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</si>
  <si>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</si>
  <si>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</si>
  <si>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</si>
  <si>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</si>
  <si>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</si>
  <si>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</si>
  <si>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</si>
  <si>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</si>
  <si>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</si>
  <si>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</si>
  <si>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</si>
  <si>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</si>
  <si>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</si>
  <si>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</si>
  <si>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</si>
  <si>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</si>
  <si>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</si>
  <si>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</si>
  <si>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</si>
  <si>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</si>
  <si>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</si>
  <si>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</si>
  <si>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</si>
  <si>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</si>
  <si>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</si>
  <si>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</si>
  <si>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</si>
  <si>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</si>
  <si>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</si>
  <si>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</si>
  <si>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</si>
  <si>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</si>
  <si>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</si>
  <si>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</si>
  <si>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</si>
  <si>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</si>
  <si>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</si>
  <si>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</si>
  <si>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</si>
  <si>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</si>
  <si>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</si>
  <si>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</si>
  <si>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</si>
  <si>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</si>
  <si>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</si>
  <si>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</si>
  <si>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</si>
  <si>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</si>
  <si>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</si>
  <si>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</si>
  <si>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</si>
  <si>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</si>
  <si>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</si>
  <si>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</si>
  <si>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</si>
  <si>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</si>
  <si>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</si>
  <si>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</si>
  <si>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</si>
  <si>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</si>
  <si>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</si>
  <si>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</si>
  <si>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</si>
  <si>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</si>
  <si>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</si>
  <si>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</si>
  <si>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</si>
  <si>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</si>
  <si>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</si>
  <si>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</si>
  <si>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</si>
  <si>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</si>
  <si>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</si>
  <si>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</si>
  <si>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</si>
  <si>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</si>
  <si>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</si>
  <si>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</si>
  <si>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</si>
  <si>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</si>
  <si>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</si>
  <si>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</si>
  <si>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</si>
  <si>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</si>
  <si>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</si>
  <si>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</si>
  <si>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</si>
  <si>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</si>
  <si>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</si>
  <si>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</si>
  <si>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</si>
  <si>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</si>
  <si>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</si>
  <si>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</si>
  <si>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</si>
  <si>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</si>
  <si>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</si>
  <si>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</si>
  <si>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</si>
  <si>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</si>
  <si>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</si>
  <si>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</si>
  <si>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</si>
  <si>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</si>
  <si>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</si>
  <si>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</si>
  <si>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</si>
  <si>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</si>
  <si>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</si>
  <si>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</si>
  <si>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</si>
  <si>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</si>
  <si>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</si>
  <si>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</si>
  <si>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</si>
  <si>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</si>
  <si>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</si>
  <si>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</si>
  <si>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</si>
  <si>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</si>
  <si>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</si>
  <si>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</si>
  <si>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</si>
  <si>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</si>
  <si>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</si>
  <si>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</si>
  <si>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</si>
  <si>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</si>
  <si>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</si>
  <si>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</si>
  <si>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</si>
  <si>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</si>
  <si>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</si>
  <si>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</si>
  <si>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</si>
  <si>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</si>
  <si>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</si>
  <si>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</si>
  <si>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</si>
  <si>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</si>
  <si>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</si>
  <si>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</si>
  <si>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</si>
  <si>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</si>
  <si>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</si>
  <si>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</si>
  <si>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</si>
  <si>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</si>
  <si>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</si>
  <si>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</si>
  <si>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</si>
  <si>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</si>
  <si>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</si>
  <si>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</si>
  <si>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</si>
  <si>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</si>
  <si>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</si>
  <si>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</si>
  <si>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</si>
  <si>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</si>
  <si>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</si>
  <si>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</si>
  <si>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</si>
  <si>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</si>
  <si>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</si>
  <si>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</si>
  <si>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</si>
  <si>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</si>
  <si>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</si>
  <si>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</si>
  <si>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</si>
  <si>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</si>
  <si>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</si>
  <si>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</si>
  <si>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</si>
  <si>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</si>
  <si>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</si>
  <si>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</si>
  <si>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</si>
  <si>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</si>
  <si>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</si>
  <si>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</si>
  <si>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</si>
  <si>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</si>
  <si>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</si>
  <si>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</si>
  <si>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</si>
  <si>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</si>
  <si>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</si>
  <si>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</si>
  <si>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</si>
  <si>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</si>
  <si>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</si>
  <si>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</si>
  <si>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</si>
  <si>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</si>
  <si>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</si>
  <si>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</si>
  <si>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</si>
  <si>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</si>
  <si>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</si>
  <si>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</si>
  <si>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</si>
  <si>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</si>
  <si>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</si>
  <si>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</si>
  <si>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</si>
  <si>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</si>
  <si>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</si>
  <si>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</si>
  <si>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</si>
  <si>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</si>
  <si>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</si>
  <si>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</si>
  <si>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</si>
  <si>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</si>
  <si>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</si>
  <si>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</si>
  <si>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</si>
  <si>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</si>
  <si>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</si>
  <si>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</si>
  <si>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</si>
  <si>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</si>
  <si>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</si>
  <si>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</si>
  <si>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</si>
  <si>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</si>
  <si>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</si>
  <si>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</si>
  <si>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</si>
  <si>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</si>
  <si>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</si>
  <si>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</si>
  <si>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</si>
  <si>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</si>
  <si>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</si>
  <si>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</si>
  <si>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</si>
  <si>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</si>
  <si>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</si>
  <si>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</si>
  <si>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</si>
  <si>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</si>
  <si>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</si>
  <si>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</si>
  <si>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</si>
  <si>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</si>
  <si>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</si>
  <si>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</si>
  <si>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</si>
  <si>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</si>
  <si>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</si>
  <si>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</si>
  <si>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</si>
  <si>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</si>
  <si>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</si>
  <si>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</si>
  <si>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</si>
  <si>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</si>
  <si>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</si>
  <si>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</si>
  <si>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</si>
  <si>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</si>
  <si>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</si>
  <si>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</si>
  <si>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</si>
  <si>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</si>
  <si>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</si>
  <si>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</si>
  <si>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</si>
  <si>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</si>
  <si>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</si>
  <si>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</si>
  <si>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</si>
  <si>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</si>
  <si>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</si>
  <si>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</si>
  <si>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</si>
  <si>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</si>
  <si>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</si>
  <si>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</si>
  <si>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</si>
  <si>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</si>
  <si>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</si>
  <si>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</si>
  <si>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</si>
  <si>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</si>
  <si>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</si>
  <si>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</si>
  <si>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</si>
  <si>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</si>
  <si>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</si>
  <si>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</si>
  <si>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</si>
  <si>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</si>
  <si>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</si>
  <si>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</si>
  <si>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</si>
  <si>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</si>
  <si>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</si>
  <si>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</si>
  <si>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</si>
  <si>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</si>
  <si>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</si>
  <si>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</si>
  <si>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</si>
  <si>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</si>
  <si>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</si>
  <si>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</si>
  <si>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</si>
  <si>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</si>
  <si>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</si>
  <si>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</si>
  <si>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</si>
  <si>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</si>
  <si>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</si>
  <si>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</si>
  <si>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</si>
  <si>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</si>
  <si>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</si>
  <si>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</si>
  <si>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</si>
  <si>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</si>
  <si>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</si>
  <si>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</si>
  <si>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</si>
  <si>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</si>
  <si>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</si>
  <si>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</si>
  <si>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</si>
  <si>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</si>
  <si>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</si>
  <si>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</si>
  <si>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</si>
  <si>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</si>
  <si>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</si>
  <si>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</si>
  <si>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</si>
  <si>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</si>
  <si>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</si>
  <si>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</si>
  <si>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</si>
  <si>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</si>
  <si>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</si>
  <si>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</si>
  <si>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</si>
  <si>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</si>
  <si>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</si>
  <si>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</si>
  <si>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</si>
  <si>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</si>
  <si>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</si>
  <si>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</si>
  <si>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</si>
  <si>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</si>
  <si>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</si>
  <si>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</si>
  <si>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</si>
  <si>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</si>
  <si>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</si>
  <si>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</si>
  <si>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</si>
  <si>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</si>
  <si>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</si>
  <si>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</si>
  <si>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</si>
  <si>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</si>
  <si>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</si>
  <si>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</si>
  <si>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</si>
  <si>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</si>
  <si>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</si>
  <si>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</si>
  <si>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</si>
  <si>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</si>
  <si>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</si>
  <si>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</si>
  <si>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</si>
  <si>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</si>
  <si>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</si>
  <si>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</si>
  <si>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</si>
  <si>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</si>
  <si>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</si>
  <si>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</si>
  <si>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</si>
  <si>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</si>
  <si>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</si>
  <si>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</si>
  <si>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</si>
  <si>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</si>
  <si>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</si>
  <si>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</si>
  <si>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</si>
  <si>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</si>
  <si>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</si>
  <si>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</si>
  <si>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</si>
  <si>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</si>
  <si>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</si>
  <si>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</si>
  <si>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</si>
  <si>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</si>
  <si>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</si>
  <si>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</si>
  <si>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</si>
  <si>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</si>
  <si>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</si>
  <si>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</si>
  <si>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</si>
  <si>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</si>
  <si>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</si>
  <si>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</si>
  <si>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</si>
  <si>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</si>
  <si>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</si>
  <si>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</si>
  <si>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</si>
  <si>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</si>
  <si>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</si>
  <si>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</si>
  <si>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</si>
  <si>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</si>
  <si>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</si>
  <si>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</si>
  <si>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</si>
  <si>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</si>
  <si>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</si>
  <si>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</si>
  <si>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</si>
  <si>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</si>
  <si>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</si>
  <si>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</si>
  <si>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</si>
  <si>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</si>
  <si>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</si>
  <si>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</si>
  <si>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</si>
  <si>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</si>
  <si>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</si>
  <si>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</si>
  <si>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</si>
  <si>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</si>
  <si>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</si>
  <si>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</si>
  <si>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</si>
  <si>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</si>
  <si>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</si>
  <si>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</si>
  <si>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</si>
  <si>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</si>
  <si>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</si>
  <si>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</si>
  <si>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</si>
  <si>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</si>
  <si>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</si>
  <si>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</si>
  <si>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</si>
  <si>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</si>
  <si>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</si>
  <si>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</si>
  <si>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</si>
  <si>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</si>
  <si>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</si>
  <si>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</si>
  <si>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</si>
  <si>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</si>
  <si>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</si>
  <si>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</si>
  <si>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</si>
  <si>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</si>
  <si>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</si>
  <si>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</si>
  <si>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</si>
  <si>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</si>
  <si>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</si>
  <si>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</si>
  <si>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</si>
  <si>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</si>
  <si>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</si>
  <si>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</si>
  <si>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</si>
  <si>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</si>
  <si>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</si>
  <si>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</si>
  <si>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</si>
  <si>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</si>
  <si>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</si>
  <si>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</si>
  <si>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</si>
  <si>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</si>
  <si>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</si>
  <si>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</si>
  <si>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</si>
  <si>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</si>
  <si>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</si>
  <si>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</si>
  <si>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</si>
  <si>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</si>
  <si>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</si>
  <si>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</si>
  <si>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</si>
  <si>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</si>
  <si>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</si>
  <si>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</si>
  <si>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</si>
  <si>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</si>
  <si>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</si>
  <si>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</si>
  <si>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</si>
  <si>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</si>
  <si>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</si>
  <si>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</si>
  <si>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</si>
  <si>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</si>
  <si>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</si>
  <si>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</si>
  <si>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</si>
  <si>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</si>
  <si>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</si>
  <si>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</si>
  <si>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</si>
  <si>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</si>
  <si>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</si>
  <si>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</si>
  <si>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</si>
  <si>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</si>
  <si>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</si>
  <si>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</si>
  <si>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</si>
  <si>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</si>
  <si>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</si>
  <si>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</si>
  <si>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</si>
  <si>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</si>
  <si>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</si>
  <si>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</si>
  <si>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</si>
  <si>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</si>
  <si>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</si>
  <si>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</si>
  <si>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</si>
  <si>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</si>
  <si>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</si>
  <si>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</si>
  <si>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</si>
  <si>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</si>
  <si>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</si>
  <si>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</si>
  <si>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</si>
  <si>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</si>
  <si>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</si>
  <si>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</si>
  <si>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</si>
  <si>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</si>
  <si>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</si>
  <si>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</si>
  <si>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</si>
  <si>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</si>
  <si>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</si>
  <si>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</si>
  <si>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</si>
  <si>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</si>
  <si>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</si>
  <si>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</si>
  <si>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</si>
  <si>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</si>
  <si>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</si>
  <si>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</si>
  <si>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</si>
  <si>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</si>
  <si>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</si>
  <si>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</si>
  <si>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</si>
  <si>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</si>
  <si>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</si>
  <si>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</si>
  <si>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</si>
  <si>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</si>
  <si>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</si>
  <si>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</si>
  <si>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</si>
  <si>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</si>
  <si>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</si>
  <si>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</si>
  <si>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</si>
  <si>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</si>
  <si>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</si>
  <si>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</si>
  <si>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</si>
  <si>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</si>
  <si>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</si>
  <si>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</si>
  <si>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</si>
  <si>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</si>
  <si>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</si>
  <si>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</si>
  <si>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</si>
  <si>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</si>
  <si>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</si>
  <si>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</si>
  <si>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</si>
  <si>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</si>
  <si>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</si>
  <si>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</si>
  <si>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</si>
  <si>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</si>
  <si>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</si>
  <si>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</si>
  <si>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</si>
  <si>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</si>
  <si>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</si>
  <si>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</si>
  <si>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</si>
  <si>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</si>
  <si>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</si>
  <si>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</si>
  <si>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</si>
  <si>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</si>
  <si>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</si>
  <si>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</si>
  <si>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</si>
  <si>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</si>
  <si>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</si>
  <si>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</si>
  <si>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</si>
  <si>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</si>
  <si>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</si>
  <si>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</si>
  <si>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</si>
  <si>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</si>
  <si>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</si>
  <si>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</si>
  <si>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</si>
  <si>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</si>
  <si>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</si>
  <si>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</si>
  <si>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</si>
  <si>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</si>
  <si>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</si>
  <si>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</si>
  <si>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</si>
  <si>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</si>
  <si>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</si>
  <si>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</si>
  <si>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</si>
  <si>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</si>
  <si>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</si>
  <si>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</si>
  <si>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</si>
  <si>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</si>
  <si>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</si>
  <si>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</si>
  <si>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</si>
  <si>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</si>
  <si>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</si>
  <si>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</si>
  <si>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</si>
  <si>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</si>
  <si>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</si>
  <si>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</si>
  <si>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</si>
  <si>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</si>
  <si>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</si>
  <si>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</si>
  <si>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</si>
  <si>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</si>
  <si>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</si>
  <si>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</si>
  <si>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</si>
  <si>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</si>
  <si>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</si>
  <si>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</si>
  <si>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</si>
  <si>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</si>
  <si>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</si>
  <si>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</si>
  <si>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</si>
  <si>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</si>
  <si>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</si>
  <si>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</si>
  <si>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</si>
  <si>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</si>
  <si>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</si>
  <si>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</si>
  <si>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</si>
  <si>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</si>
  <si>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</si>
  <si>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</si>
  <si>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</si>
  <si>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</si>
  <si>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</si>
  <si>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</si>
  <si>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</si>
  <si>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</si>
  <si>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</si>
  <si>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</si>
  <si>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</si>
  <si>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</si>
  <si>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</si>
  <si>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</si>
  <si>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</si>
  <si>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</si>
  <si>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</si>
  <si>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</si>
  <si>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</si>
  <si>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</si>
  <si>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</si>
  <si>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</si>
  <si>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</si>
  <si>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</si>
  <si>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</si>
  <si>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</si>
  <si>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</si>
  <si>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</si>
  <si>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</si>
  <si>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</si>
  <si>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</si>
  <si>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</si>
  <si>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</si>
  <si>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</si>
  <si>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</si>
  <si>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</si>
  <si>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</si>
  <si>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</si>
  <si>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</si>
  <si>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</si>
  <si>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</si>
  <si>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</si>
  <si>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</si>
  <si>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</si>
  <si>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</si>
  <si>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</si>
  <si>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</si>
  <si>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</si>
  <si>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</si>
  <si>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</si>
  <si>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</si>
  <si>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</si>
  <si>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</si>
  <si>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</si>
  <si>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</si>
  <si>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</si>
  <si>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</si>
  <si>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</si>
  <si>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</si>
  <si>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</si>
  <si>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</si>
  <si>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</si>
  <si>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</si>
  <si>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</si>
  <si>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</si>
  <si>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</si>
  <si>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</si>
  <si>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</si>
  <si>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</si>
  <si>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</si>
  <si>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</si>
  <si>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</si>
  <si>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</si>
  <si>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</si>
  <si>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</si>
  <si>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</si>
  <si>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</si>
  <si>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</si>
  <si>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</si>
  <si>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</si>
  <si>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</si>
  <si>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</si>
  <si>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</si>
  <si>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</si>
  <si>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</si>
  <si>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</si>
  <si>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</si>
  <si>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</si>
  <si>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</si>
  <si>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</si>
  <si>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</si>
  <si>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</si>
  <si>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</si>
  <si>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</si>
  <si>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</si>
  <si>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</si>
  <si>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</si>
  <si>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</si>
  <si>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</si>
  <si>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</si>
  <si>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</si>
  <si>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</si>
  <si>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</si>
  <si>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</si>
  <si>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</si>
  <si>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</si>
  <si>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</si>
  <si>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</si>
  <si>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</si>
  <si>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</si>
  <si>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</si>
  <si>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</si>
  <si>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</si>
  <si>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</si>
  <si>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</si>
  <si>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</si>
  <si>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</si>
  <si>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</si>
  <si>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</si>
  <si>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</si>
  <si>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</si>
  <si>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</si>
  <si>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</si>
  <si>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</si>
  <si>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</si>
  <si>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</si>
  <si>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</si>
  <si>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</si>
  <si>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</si>
  <si>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</si>
  <si>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</si>
  <si>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</si>
  <si>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</si>
  <si>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</si>
  <si>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</si>
  <si>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</si>
  <si>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</si>
  <si>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</si>
  <si>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</si>
  <si>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</si>
  <si>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</si>
  <si>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</si>
  <si>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</si>
  <si>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</si>
  <si>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</si>
  <si>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</si>
  <si>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</si>
  <si>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</si>
  <si>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</si>
  <si>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</si>
  <si>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</si>
  <si>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</si>
  <si>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</si>
  <si>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</si>
  <si>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</si>
  <si>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</si>
  <si>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</si>
  <si>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</si>
  <si>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</si>
  <si>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</si>
  <si>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</si>
  <si>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</si>
  <si>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</si>
  <si>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</si>
  <si>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</si>
  <si>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</si>
  <si>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</si>
  <si>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</si>
  <si>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</si>
  <si>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</si>
  <si>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</si>
  <si>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</si>
  <si>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</si>
  <si>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</si>
  <si>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</si>
  <si>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</si>
  <si>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</si>
  <si>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</si>
  <si>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</si>
  <si>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</si>
  <si>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</si>
  <si>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</si>
  <si>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</si>
  <si>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</si>
  <si>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</si>
  <si>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</si>
  <si>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</si>
  <si>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</si>
  <si>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</si>
  <si>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</si>
  <si>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</si>
  <si>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</si>
  <si>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</si>
  <si>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</si>
  <si>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</si>
  <si>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</si>
  <si>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</si>
  <si>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</si>
  <si>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</si>
  <si>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</si>
  <si>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</si>
  <si>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</si>
  <si>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</si>
  <si>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</si>
  <si>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</si>
  <si>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</si>
  <si>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</si>
  <si>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</si>
  <si>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</si>
  <si>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</si>
  <si>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</si>
  <si>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</si>
  <si>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</si>
  <si>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</si>
  <si>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</si>
  <si>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</si>
  <si>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</si>
  <si>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</si>
  <si>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</si>
  <si>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</si>
  <si>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</si>
  <si>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</si>
  <si>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</si>
  <si>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</si>
  <si>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</si>
  <si>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</si>
  <si>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</si>
  <si>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</si>
  <si>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</si>
  <si>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</si>
  <si>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</si>
  <si>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</si>
  <si>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</si>
  <si>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</si>
  <si>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</si>
  <si>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</si>
  <si>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</si>
  <si>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</si>
  <si>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</si>
  <si>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</si>
  <si>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</si>
  <si>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</si>
  <si>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</si>
  <si>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</si>
  <si>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</si>
  <si>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</si>
  <si>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</si>
  <si>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</si>
  <si>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</si>
  <si>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</si>
  <si>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</si>
  <si>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</si>
  <si>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</si>
  <si>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</si>
  <si>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</si>
  <si>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</si>
  <si>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</si>
  <si>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</si>
  <si>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</si>
  <si>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</si>
  <si>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</si>
  <si>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</si>
  <si>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</si>
  <si>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</si>
  <si>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</si>
  <si>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</si>
  <si>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</si>
  <si>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</si>
  <si>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</si>
  <si>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</si>
  <si>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</si>
  <si>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</si>
  <si>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</si>
  <si>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</si>
  <si>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</si>
  <si>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</si>
  <si>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</si>
  <si>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</si>
  <si>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</si>
  <si>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</si>
  <si>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</si>
  <si>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</si>
  <si>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</si>
  <si>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</si>
  <si>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</si>
  <si>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</si>
  <si>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</si>
  <si>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</si>
  <si>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</si>
  <si>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</si>
  <si>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</si>
  <si>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</si>
  <si>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</si>
  <si>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</si>
  <si>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</si>
  <si>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</si>
  <si>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</si>
  <si>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</si>
  <si>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</si>
  <si>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</si>
  <si>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</si>
  <si>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</si>
  <si>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</si>
  <si>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</si>
  <si>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</si>
  <si>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</si>
  <si>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</si>
  <si>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</si>
  <si>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</si>
  <si>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</si>
  <si>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</si>
  <si>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</si>
  <si>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</si>
  <si>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</si>
  <si>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</si>
  <si>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</si>
  <si>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</si>
  <si>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</si>
  <si>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</si>
  <si>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</si>
  <si>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</si>
  <si>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</si>
  <si>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</si>
  <si>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</si>
  <si>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</si>
  <si>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</si>
  <si>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</si>
  <si>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</si>
  <si>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</si>
  <si>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</si>
  <si>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</si>
  <si>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</si>
  <si>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</si>
  <si>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</si>
  <si>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</si>
  <si>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</si>
  <si>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</si>
  <si>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</si>
  <si>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</si>
  <si>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</si>
  <si>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</si>
  <si>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</si>
  <si>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</si>
  <si>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</si>
  <si>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</si>
  <si>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</si>
  <si>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</si>
  <si>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</si>
  <si>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</si>
  <si>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</si>
  <si>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</si>
  <si>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</si>
  <si>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</si>
  <si>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</si>
  <si>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</si>
  <si>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</si>
  <si>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</si>
  <si>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</si>
  <si>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</si>
  <si>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</si>
  <si>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</si>
  <si>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</si>
  <si>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</si>
  <si>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</si>
  <si>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</si>
  <si>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</si>
  <si>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</si>
  <si>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</si>
  <si>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</si>
  <si>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</si>
  <si>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</si>
  <si>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</si>
  <si>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</si>
  <si>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</si>
  <si>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</si>
  <si>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</si>
  <si>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</si>
  <si>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</si>
  <si>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</si>
  <si>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</si>
  <si>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</si>
  <si>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</si>
  <si>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</si>
  <si>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</si>
  <si>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</si>
  <si>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</si>
  <si>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</si>
  <si>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</si>
  <si>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</si>
  <si>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</si>
  <si>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</si>
  <si>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</si>
  <si>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</si>
  <si>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</si>
  <si>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</si>
  <si>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</si>
  <si>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</si>
  <si>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</si>
  <si>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</si>
  <si>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</si>
  <si>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</si>
  <si>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</si>
  <si>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</si>
  <si>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</si>
  <si>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</si>
  <si>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</si>
  <si>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</si>
  <si>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</si>
  <si>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</si>
  <si>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</si>
  <si>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</si>
  <si>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</si>
  <si>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</si>
  <si>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</si>
  <si>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</si>
  <si>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</si>
  <si>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</si>
  <si>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</si>
  <si>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</si>
  <si>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</si>
  <si>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</si>
  <si>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</si>
  <si>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</si>
  <si>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</si>
  <si>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</si>
  <si>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</si>
  <si>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</si>
  <si>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</si>
  <si>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</si>
  <si>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</si>
  <si>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</si>
  <si>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</si>
  <si>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</si>
  <si>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</si>
  <si>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</si>
  <si>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</si>
  <si>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</si>
  <si>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</si>
  <si>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</si>
  <si>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</si>
  <si>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</si>
  <si>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</si>
  <si>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</si>
  <si>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</si>
  <si>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</si>
  <si>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</si>
  <si>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</si>
  <si>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</si>
  <si>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</si>
  <si>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</si>
  <si>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</si>
  <si>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</si>
  <si>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</si>
  <si>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</si>
  <si>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</si>
  <si>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</si>
  <si>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</si>
  <si>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</si>
  <si>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</si>
  <si>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</si>
  <si>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</si>
  <si>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</si>
  <si>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</si>
  <si>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</si>
  <si>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</si>
  <si>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</si>
  <si>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</si>
  <si>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</si>
  <si>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</si>
  <si>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</si>
  <si>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</si>
  <si>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</si>
  <si>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</si>
  <si>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</si>
  <si>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</si>
  <si>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</si>
  <si>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</si>
  <si>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</si>
  <si>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</si>
  <si>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</si>
  <si>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</si>
  <si>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</si>
  <si>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</si>
  <si>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</si>
  <si>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</si>
  <si>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</si>
  <si>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</si>
  <si>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</si>
  <si>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</si>
  <si>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</si>
  <si>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</si>
  <si>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</si>
  <si>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</si>
  <si>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</si>
  <si>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</si>
  <si>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</si>
  <si>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</si>
  <si>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</si>
  <si>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</si>
  <si>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</si>
  <si>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</si>
  <si>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</si>
  <si>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</si>
  <si>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</si>
  <si>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</si>
  <si>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</si>
  <si>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</si>
  <si>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</si>
  <si>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</si>
  <si>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</si>
  <si>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</si>
  <si>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</si>
  <si>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</si>
  <si>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</si>
  <si>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</si>
  <si>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</si>
  <si>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</si>
  <si>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</si>
  <si>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</si>
  <si>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</si>
  <si>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</si>
  <si>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</si>
  <si>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</si>
  <si>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</si>
  <si>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</si>
  <si>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</si>
  <si>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</si>
  <si>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</si>
  <si>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</si>
  <si>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</si>
  <si>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</si>
  <si>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</si>
  <si>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</si>
  <si>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</si>
  <si>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</si>
  <si>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</si>
  <si>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</si>
  <si>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</si>
  <si>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</si>
  <si>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</si>
  <si>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</si>
  <si>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</si>
  <si>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</si>
  <si>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</si>
  <si>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</si>
  <si>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</si>
  <si>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</si>
  <si>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</si>
  <si>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</si>
  <si>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</si>
  <si>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</si>
  <si>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</si>
  <si>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</si>
  <si>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</si>
  <si>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</si>
  <si>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</si>
  <si>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</si>
  <si>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</si>
  <si>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</si>
  <si>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</si>
  <si>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</si>
  <si>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</si>
  <si>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</si>
  <si>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</si>
  <si>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</si>
  <si>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</si>
  <si>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</si>
  <si>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</si>
  <si>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</si>
  <si>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</si>
  <si>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</si>
  <si>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</si>
  <si>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</si>
  <si>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</si>
  <si>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</si>
  <si>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</si>
  <si>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</si>
  <si>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</si>
  <si>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</si>
  <si>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</si>
  <si>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</si>
  <si>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</si>
  <si>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</si>
  <si>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</si>
  <si>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</si>
  <si>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</si>
  <si>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</si>
  <si>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</si>
  <si>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</si>
  <si>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</si>
  <si>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</si>
  <si>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</si>
  <si>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</si>
  <si>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</si>
  <si>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</si>
  <si>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</si>
  <si>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</si>
  <si>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</si>
  <si>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</si>
  <si>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</si>
  <si>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</si>
  <si>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</si>
  <si>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</si>
  <si>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</si>
  <si>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</si>
  <si>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</si>
  <si>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</si>
  <si>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</si>
  <si>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</si>
  <si>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</si>
  <si>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</si>
  <si>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</si>
  <si>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</si>
  <si>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</si>
  <si>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</si>
  <si>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</si>
  <si>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</si>
  <si>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</si>
  <si>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</si>
  <si>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</si>
  <si>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</si>
  <si>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</si>
  <si>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</si>
  <si>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</si>
  <si>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</si>
  <si>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</si>
  <si>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</si>
  <si>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</si>
  <si>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</si>
  <si>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</si>
  <si>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</si>
  <si>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</si>
  <si>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</si>
  <si>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</si>
  <si>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</si>
  <si>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</si>
  <si>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</si>
  <si>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</si>
  <si>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</si>
  <si>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</si>
  <si>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</si>
  <si>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</si>
  <si>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</si>
  <si>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</si>
  <si>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</si>
  <si>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</si>
  <si>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</si>
  <si>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</si>
  <si>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</si>
  <si>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</si>
  <si>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</si>
  <si>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</si>
  <si>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</si>
  <si>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</si>
  <si>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</si>
  <si>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</si>
  <si>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</si>
  <si>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</si>
  <si>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</si>
  <si>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</si>
  <si>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</si>
  <si>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</si>
  <si>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</si>
  <si>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</si>
  <si>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</si>
  <si>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</si>
  <si>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</si>
  <si>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</si>
  <si>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</si>
  <si>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</si>
  <si>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</si>
  <si>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</si>
  <si>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</si>
  <si>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</si>
  <si>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</si>
  <si>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</si>
  <si>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</si>
  <si>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</si>
  <si>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</si>
  <si>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</si>
  <si>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</si>
  <si>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</si>
  <si>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</si>
  <si>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</si>
  <si>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</si>
  <si>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</si>
  <si>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</si>
  <si>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</si>
  <si>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</si>
  <si>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</si>
  <si>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</si>
  <si>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</si>
  <si>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</si>
  <si>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</si>
  <si>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</si>
  <si>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</si>
  <si>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</si>
  <si>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</si>
  <si>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</si>
  <si>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</si>
  <si>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</si>
  <si>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</si>
  <si>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</si>
  <si>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</si>
  <si>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</si>
  <si>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</si>
  <si>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</si>
  <si>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</si>
  <si>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</si>
  <si>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</si>
  <si>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</si>
  <si>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</si>
  <si>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</si>
  <si>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</si>
  <si>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</si>
  <si>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</si>
  <si>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</si>
  <si>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</si>
  <si>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</si>
  <si>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</si>
  <si>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</si>
  <si>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</si>
  <si>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</si>
  <si>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</si>
  <si>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</si>
  <si>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</si>
  <si>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</si>
  <si>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</si>
  <si>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</si>
  <si>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</si>
  <si>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</si>
  <si>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</si>
  <si>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</si>
  <si>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</si>
  <si>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</si>
  <si>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</si>
  <si>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</si>
  <si>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</si>
  <si>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</si>
  <si>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</si>
  <si>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</si>
  <si>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</si>
  <si>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</si>
  <si>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</si>
  <si>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</si>
  <si>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</si>
  <si>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</si>
  <si>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</si>
  <si>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</si>
  <si>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</si>
  <si>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</si>
  <si>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</si>
  <si>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</si>
  <si>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</si>
  <si>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</si>
  <si>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</si>
  <si>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</si>
  <si>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</si>
  <si>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</si>
  <si>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</si>
  <si>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</si>
  <si>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</si>
  <si>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</si>
  <si>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</si>
  <si>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</si>
  <si>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</si>
  <si>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</si>
  <si>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</si>
  <si>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</si>
  <si>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</si>
  <si>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</si>
  <si>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</si>
  <si>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</si>
  <si>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</si>
  <si>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</si>
  <si>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</si>
  <si>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</si>
  <si>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</si>
  <si>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</si>
  <si>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</si>
  <si>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</si>
  <si>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</si>
  <si>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</si>
  <si>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</si>
  <si>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</si>
  <si>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</si>
  <si>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</si>
  <si>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</si>
  <si>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</si>
  <si>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</si>
  <si>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</si>
  <si>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</si>
  <si>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</si>
  <si>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</si>
  <si>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</si>
  <si>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</si>
  <si>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</si>
  <si>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</si>
  <si>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</si>
  <si>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</si>
  <si>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</si>
  <si>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</si>
  <si>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</si>
  <si>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</si>
  <si>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</si>
  <si>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</si>
  <si>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</si>
  <si>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</si>
  <si>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</si>
  <si>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</si>
  <si>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</si>
  <si>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</si>
  <si>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</si>
  <si>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</si>
  <si>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</si>
  <si>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</si>
  <si>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</si>
  <si>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</si>
  <si>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</si>
  <si>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</si>
  <si>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</si>
  <si>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</si>
  <si>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</si>
  <si>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</si>
  <si>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</si>
  <si>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</si>
  <si>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</si>
  <si>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</si>
  <si>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</si>
  <si>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</si>
  <si>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</si>
  <si>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</si>
  <si>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</si>
  <si>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</si>
  <si>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</si>
  <si>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</si>
  <si>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</si>
  <si>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</si>
  <si>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</si>
  <si>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</si>
  <si>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</si>
  <si>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</si>
  <si>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</si>
  <si>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</si>
  <si>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</si>
  <si>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</si>
  <si>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</si>
  <si>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</si>
  <si>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</si>
  <si>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</si>
  <si>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</si>
  <si>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</si>
  <si>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</si>
  <si>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</si>
  <si>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</si>
  <si>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</si>
  <si>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</si>
  <si>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</si>
  <si>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</si>
  <si>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</si>
  <si>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</si>
  <si>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</si>
  <si>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</si>
  <si>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</si>
  <si>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</si>
  <si>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</si>
  <si>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</si>
  <si>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</si>
  <si>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</si>
  <si>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</si>
  <si>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</si>
  <si>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</si>
  <si>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</si>
  <si>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</si>
  <si>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</si>
  <si>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</si>
  <si>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</si>
  <si>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</si>
  <si>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</si>
  <si>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</si>
  <si>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</si>
  <si>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</si>
  <si>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</si>
  <si>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</si>
  <si>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</si>
  <si>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</si>
  <si>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</si>
  <si>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</si>
  <si>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</si>
  <si>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</si>
  <si>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</si>
  <si>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</si>
  <si>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</si>
  <si>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</si>
  <si>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</si>
  <si>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</si>
  <si>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</si>
  <si>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</si>
  <si>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</si>
  <si>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</si>
  <si>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</si>
  <si>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</si>
  <si>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</si>
  <si>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</si>
  <si>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</si>
  <si>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</si>
  <si>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</si>
  <si>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</si>
  <si>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</si>
  <si>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</si>
  <si>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</si>
  <si>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</si>
  <si>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</si>
  <si>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</si>
  <si>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</si>
  <si>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</si>
  <si>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</si>
  <si>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</si>
  <si>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</si>
  <si>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</si>
  <si>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</si>
  <si>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</si>
  <si>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</si>
  <si>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</si>
  <si>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</si>
  <si>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</si>
  <si>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</si>
  <si>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</si>
  <si>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</si>
  <si>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</si>
  <si>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</si>
  <si>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</si>
  <si>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</si>
  <si>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</si>
  <si>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</si>
  <si>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</si>
  <si>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</si>
  <si>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</si>
  <si>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</si>
  <si>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</si>
  <si>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</si>
  <si>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</si>
  <si>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</si>
  <si>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</si>
  <si>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</si>
  <si>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</si>
  <si>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</si>
  <si>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</si>
  <si>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</si>
  <si>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</si>
  <si>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</si>
  <si>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</si>
  <si>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</si>
  <si>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</si>
  <si>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</si>
  <si>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</si>
  <si>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</si>
  <si>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</si>
  <si>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</si>
  <si>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</si>
  <si>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</si>
  <si>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</si>
  <si>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</si>
  <si>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</si>
  <si>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</si>
  <si>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</si>
  <si>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</si>
  <si>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</si>
  <si>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</si>
  <si>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</si>
  <si>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</si>
  <si>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</si>
  <si>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</si>
  <si>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</si>
  <si>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</si>
  <si>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</si>
  <si>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</si>
  <si>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</si>
  <si>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</si>
  <si>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</si>
  <si>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</si>
  <si>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</si>
  <si>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</si>
  <si>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</si>
  <si>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</si>
  <si>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</si>
  <si>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</si>
  <si>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</si>
  <si>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</si>
  <si>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</si>
  <si>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</si>
  <si>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</si>
  <si>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</si>
  <si>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</si>
  <si>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</si>
  <si>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</si>
  <si>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</si>
  <si>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</si>
  <si>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</si>
  <si>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</si>
  <si>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</si>
  <si>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</si>
  <si>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</si>
  <si>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</si>
  <si>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</si>
  <si>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</si>
  <si>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</si>
  <si>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</si>
  <si>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</si>
  <si>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</si>
  <si>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</si>
  <si>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</si>
  <si>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</si>
  <si>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</si>
  <si>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</si>
  <si>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</si>
  <si>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</si>
  <si>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</si>
  <si>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</si>
  <si>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</si>
  <si>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</si>
  <si>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</si>
  <si>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</si>
  <si>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</si>
  <si>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</si>
  <si>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</si>
  <si>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</si>
  <si>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</si>
  <si>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</si>
  <si>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</si>
  <si>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</si>
  <si>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</si>
  <si>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</si>
  <si>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</si>
  <si>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</si>
  <si>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</si>
  <si>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</si>
  <si>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</si>
  <si>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</si>
  <si>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</si>
  <si>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</si>
  <si>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</si>
  <si>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</si>
  <si>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</si>
  <si>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</si>
  <si>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</si>
  <si>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</si>
  <si>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</si>
  <si>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</si>
  <si>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</si>
  <si>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</si>
  <si>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</si>
  <si>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</si>
  <si>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</si>
  <si>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</si>
  <si>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</si>
  <si>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</si>
  <si>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</si>
  <si>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</si>
  <si>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</si>
  <si>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</si>
  <si>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</si>
  <si>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</si>
  <si>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</si>
  <si>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</si>
  <si>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</si>
  <si>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</si>
  <si>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</si>
  <si>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</si>
  <si>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</si>
  <si>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</si>
  <si>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</si>
  <si>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</si>
  <si>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</si>
  <si>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</si>
  <si>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</si>
  <si>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</si>
  <si>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</si>
  <si>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</si>
  <si>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</si>
  <si>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</si>
  <si>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</si>
  <si>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</si>
  <si>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</si>
  <si>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</si>
  <si>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</si>
  <si>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</si>
  <si>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</si>
  <si>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</si>
  <si>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</si>
  <si>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</si>
  <si>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</si>
  <si>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</si>
  <si>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</si>
  <si>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</si>
  <si>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</si>
  <si>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</si>
  <si>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</si>
  <si>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</si>
  <si>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</si>
  <si>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</si>
  <si>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</si>
  <si>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</si>
  <si>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</si>
  <si>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</si>
  <si>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</si>
  <si>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</si>
  <si>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</si>
  <si>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</si>
  <si>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</si>
  <si>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</si>
  <si>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</si>
  <si>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</si>
  <si>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</si>
  <si>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</si>
  <si>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</si>
  <si>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</si>
  <si>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</si>
  <si>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</si>
  <si>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</si>
  <si>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</si>
  <si>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</si>
  <si>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</si>
  <si>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</si>
  <si>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</si>
  <si>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</si>
  <si>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</si>
  <si>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</si>
  <si>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</si>
  <si>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</si>
  <si>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</si>
  <si>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</si>
  <si>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</si>
  <si>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</si>
  <si>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</si>
  <si>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</si>
  <si>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</si>
  <si>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</si>
  <si>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</si>
  <si>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</si>
  <si>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</si>
  <si>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</si>
  <si>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</si>
  <si>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</si>
  <si>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</si>
  <si>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</si>
  <si>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</si>
  <si>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</si>
  <si>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</si>
  <si>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</si>
  <si>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</si>
  <si>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</si>
  <si>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</si>
  <si>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</si>
  <si>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</si>
  <si>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</si>
  <si>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</si>
  <si>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</si>
  <si>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</si>
  <si>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</si>
  <si>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</si>
  <si>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</si>
  <si>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</si>
  <si>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</si>
  <si>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</si>
  <si>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</si>
  <si>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</si>
  <si>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</si>
  <si>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</si>
  <si>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</si>
  <si>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</si>
  <si>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</si>
  <si>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</si>
  <si>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</si>
  <si>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</si>
  <si>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</si>
  <si>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</si>
  <si>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</si>
  <si>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</si>
  <si>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</si>
  <si>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</si>
  <si>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</si>
  <si>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</si>
  <si>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</si>
  <si>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</si>
  <si>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</si>
  <si>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</si>
  <si>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</si>
  <si>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</si>
  <si>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</si>
  <si>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</si>
  <si>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</si>
  <si>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</si>
  <si>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</si>
  <si>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</si>
  <si>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</si>
  <si>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</si>
  <si>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</si>
  <si>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</si>
  <si>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</si>
  <si>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</si>
  <si>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</si>
  <si>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</si>
  <si>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</si>
  <si>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</si>
  <si>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</si>
  <si>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</si>
  <si>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</si>
  <si>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</si>
  <si>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</si>
  <si>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</si>
  <si>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</si>
  <si>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</si>
  <si>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</si>
  <si>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</si>
  <si>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</si>
  <si>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</si>
  <si>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</si>
  <si>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</si>
  <si>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</si>
  <si>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</si>
  <si>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</si>
  <si>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</si>
  <si>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</si>
  <si>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</si>
  <si>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</si>
  <si>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</si>
  <si>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</si>
  <si>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</si>
  <si>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</si>
  <si>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</si>
  <si>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</si>
  <si>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</si>
  <si>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</si>
  <si>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</si>
  <si>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</si>
  <si>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</si>
  <si>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</si>
  <si>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</si>
  <si>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</si>
  <si>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</si>
  <si>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</si>
  <si>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</si>
  <si>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</si>
  <si>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</si>
  <si>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</si>
  <si>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</si>
  <si>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</si>
  <si>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</si>
  <si>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</si>
  <si>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</si>
  <si>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</si>
  <si>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</si>
  <si>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</si>
  <si>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</si>
  <si>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</si>
  <si>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</si>
  <si>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</si>
  <si>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</si>
  <si>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</si>
  <si>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</si>
  <si>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</si>
  <si>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</si>
  <si>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</si>
  <si>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</si>
  <si>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</si>
  <si>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</si>
  <si>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</si>
  <si>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</si>
  <si>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</si>
  <si>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</si>
  <si>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</si>
  <si>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</si>
  <si>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</si>
  <si>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</si>
  <si>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</si>
  <si>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</si>
  <si>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</si>
  <si>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</si>
  <si>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</si>
  <si>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</si>
  <si>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</si>
  <si>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</si>
  <si>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</si>
  <si>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</si>
  <si>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</si>
  <si>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</si>
  <si>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</si>
  <si>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</si>
  <si>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</si>
  <si>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</si>
  <si>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</si>
  <si>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</si>
  <si>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</si>
  <si>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</si>
  <si>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</si>
  <si>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</si>
  <si>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</si>
  <si>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</si>
  <si>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</si>
  <si>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</si>
  <si>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</si>
  <si>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</si>
  <si>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</si>
  <si>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</si>
  <si>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</si>
  <si>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</si>
  <si>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</si>
  <si>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</si>
  <si>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</si>
  <si>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</si>
  <si>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</si>
  <si>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</si>
  <si>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</si>
  <si>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</si>
  <si>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</si>
  <si>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</si>
  <si>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</si>
  <si>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</si>
  <si>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</si>
  <si>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</si>
  <si>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</si>
  <si>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</si>
  <si>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</si>
  <si>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</si>
  <si>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</si>
  <si>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</si>
  <si>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</si>
  <si>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</si>
  <si>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</si>
  <si>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</si>
  <si>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</si>
  <si>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</si>
  <si>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</si>
  <si>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</si>
  <si>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</si>
  <si>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</si>
  <si>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</si>
  <si>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</si>
  <si>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</si>
  <si>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</si>
  <si>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</si>
  <si>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</si>
  <si>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</si>
  <si>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</si>
  <si>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</si>
  <si>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</si>
  <si>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</si>
  <si>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</si>
  <si>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</si>
  <si>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</si>
  <si>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</si>
  <si>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</si>
  <si>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</si>
  <si>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</si>
  <si>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</si>
  <si>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</si>
  <si>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</si>
  <si>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</si>
  <si>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</si>
  <si>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</si>
  <si>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</si>
  <si>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</si>
  <si>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</si>
  <si>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</si>
  <si>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</si>
  <si>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</si>
  <si>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</si>
  <si>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</si>
  <si>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</si>
  <si>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</si>
  <si>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</si>
  <si>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</si>
  <si>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</si>
  <si>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</si>
  <si>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</si>
  <si>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</si>
  <si>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</si>
  <si>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</si>
  <si>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</si>
  <si>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</si>
  <si>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</si>
  <si>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</si>
  <si>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</si>
  <si>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</si>
  <si>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</si>
  <si>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</si>
  <si>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</si>
  <si>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</si>
  <si>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</si>
  <si>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</si>
  <si>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</si>
  <si>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</si>
  <si>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</si>
  <si>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</si>
  <si>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</si>
  <si>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</si>
  <si>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</si>
  <si>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</si>
  <si>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</si>
  <si>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</si>
  <si>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</si>
  <si>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</si>
  <si>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</si>
  <si>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</si>
  <si>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</si>
  <si>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</si>
  <si>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</si>
  <si>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</si>
  <si>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</si>
  <si>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</si>
  <si>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</si>
  <si>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</si>
  <si>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</si>
  <si>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</si>
  <si>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</si>
  <si>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</si>
  <si>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</si>
  <si>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</si>
  <si>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</si>
  <si>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</si>
  <si>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</si>
  <si>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</si>
  <si>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</si>
  <si>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</si>
  <si>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</si>
  <si>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</si>
  <si>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</si>
  <si>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</si>
  <si>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</si>
  <si>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</si>
  <si>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</si>
  <si>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</si>
  <si>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</si>
  <si>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</si>
  <si>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</si>
  <si>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</si>
  <si>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</si>
  <si>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</si>
  <si>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</si>
  <si>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</si>
  <si>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</si>
  <si>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</si>
  <si>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</si>
  <si>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</si>
  <si>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</si>
  <si>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</si>
  <si>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</si>
  <si>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</si>
  <si>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</si>
  <si>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</si>
  <si>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</si>
  <si>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</si>
  <si>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</si>
  <si>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</si>
  <si>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</si>
  <si>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</si>
  <si>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</si>
  <si>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</si>
  <si>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</si>
  <si>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</si>
  <si>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</si>
  <si>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</si>
  <si>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</si>
  <si>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</si>
  <si>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</si>
  <si>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</si>
  <si>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</si>
  <si>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</si>
  <si>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</si>
  <si>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</si>
  <si>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</si>
  <si>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</si>
  <si>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</si>
  <si>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</si>
  <si>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</si>
  <si>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</si>
  <si>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</si>
  <si>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</si>
  <si>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</si>
  <si>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</si>
  <si>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</si>
  <si>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</si>
  <si>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</si>
  <si>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</si>
  <si>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</si>
  <si>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</si>
  <si>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</si>
  <si>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</si>
  <si>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</si>
  <si>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</si>
  <si>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</si>
  <si>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</si>
  <si>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</si>
  <si>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</si>
  <si>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</si>
  <si>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</si>
  <si>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</si>
  <si>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</si>
  <si>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</si>
  <si>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</si>
  <si>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</si>
  <si>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</si>
  <si>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</si>
  <si>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</si>
  <si>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</si>
  <si>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</si>
  <si>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</si>
  <si>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</si>
  <si>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</si>
  <si>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</si>
  <si>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</si>
  <si>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</si>
  <si>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</si>
  <si>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</si>
  <si>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</si>
  <si>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</si>
  <si>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</si>
  <si>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</si>
  <si>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</si>
  <si>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</si>
  <si>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</si>
  <si>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</si>
  <si>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</si>
  <si>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</si>
  <si>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</si>
  <si>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</si>
  <si>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</si>
  <si>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</si>
  <si>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</si>
  <si>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</si>
  <si>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</si>
  <si>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</si>
  <si>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</si>
  <si>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</si>
  <si>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</si>
  <si>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</si>
  <si>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</si>
  <si>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</si>
  <si>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</si>
  <si>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</si>
  <si>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</si>
  <si>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</si>
  <si>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</si>
  <si>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</si>
  <si>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</si>
  <si>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</si>
  <si>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</si>
  <si>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</si>
  <si>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</si>
  <si>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</si>
  <si>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</si>
  <si>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</si>
  <si>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</si>
  <si>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</si>
  <si>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</si>
  <si>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</si>
  <si>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</si>
  <si>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</si>
  <si>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</si>
  <si>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</si>
  <si>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</si>
  <si>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</si>
  <si>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</si>
  <si>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</si>
  <si>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</si>
  <si>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</si>
  <si>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</si>
  <si>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</si>
  <si>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</si>
  <si>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</si>
  <si>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</si>
  <si>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</si>
  <si>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</si>
  <si>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</si>
  <si>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</si>
  <si>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</si>
  <si>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</si>
  <si>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</si>
  <si>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</si>
  <si>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</si>
  <si>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</si>
  <si>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</si>
  <si>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</si>
  <si>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</si>
  <si>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</si>
  <si>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</si>
  <si>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</si>
  <si>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</si>
  <si>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</si>
  <si>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</si>
  <si>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</si>
  <si>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</si>
  <si>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</si>
  <si>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</si>
  <si>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</si>
  <si>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</si>
  <si>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</si>
  <si>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</si>
  <si>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</si>
  <si>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</si>
  <si>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</si>
  <si>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</si>
  <si>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</si>
  <si>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</si>
  <si>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</si>
  <si>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</si>
  <si>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</si>
  <si>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</si>
  <si>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</si>
  <si>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</si>
  <si>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</si>
  <si>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</si>
  <si>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</si>
  <si>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</si>
  <si>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</si>
  <si>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</si>
  <si>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</si>
  <si>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</si>
  <si>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</si>
  <si>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</si>
  <si>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</si>
  <si>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</si>
  <si>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</si>
  <si>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</si>
  <si>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</si>
  <si>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</si>
  <si>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</si>
  <si>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</si>
  <si>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</si>
  <si>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</si>
  <si>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</si>
  <si>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</si>
  <si>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</si>
  <si>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</si>
  <si>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</si>
  <si>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</si>
  <si>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</si>
  <si>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</si>
  <si>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</si>
  <si>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</si>
  <si>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</si>
  <si>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</si>
  <si>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</si>
  <si>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</si>
  <si>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</si>
  <si>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</si>
  <si>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</si>
  <si>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</si>
  <si>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</si>
  <si>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</si>
  <si>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</si>
  <si>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</si>
  <si>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</si>
  <si>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</si>
  <si>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</si>
  <si>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</si>
  <si>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</si>
  <si>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</si>
  <si>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</si>
  <si>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</si>
  <si>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</si>
  <si>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</si>
  <si>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</si>
  <si>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</si>
  <si>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</si>
  <si>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</si>
  <si>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</si>
  <si>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</si>
  <si>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</si>
  <si>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</si>
  <si>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</si>
  <si>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</si>
  <si>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</si>
  <si>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</si>
  <si>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</si>
  <si>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</si>
  <si>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</si>
  <si>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</si>
  <si>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</si>
  <si>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</si>
  <si>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</si>
  <si>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</si>
  <si>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</si>
  <si>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</si>
  <si>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</si>
  <si>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</si>
  <si>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</si>
  <si>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</si>
  <si>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</si>
  <si>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</si>
  <si>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</si>
  <si>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</si>
  <si>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</si>
  <si>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</si>
  <si>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</si>
  <si>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</si>
  <si>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</si>
  <si>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</si>
  <si>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</si>
  <si>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</si>
  <si>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</si>
  <si>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</si>
  <si>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</si>
  <si>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</si>
  <si>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</si>
  <si>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</si>
  <si>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</si>
  <si>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</si>
  <si>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</si>
  <si>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</si>
  <si>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</si>
  <si>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</si>
  <si>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</si>
  <si>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</si>
  <si>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</si>
  <si>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</si>
  <si>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</si>
  <si>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</si>
  <si>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</si>
  <si>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</si>
  <si>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</si>
  <si>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</si>
  <si>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</si>
  <si>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</si>
  <si>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</si>
  <si>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</si>
  <si>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</si>
  <si>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</si>
  <si>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</si>
  <si>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</si>
  <si>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</si>
  <si>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</si>
  <si>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</si>
  <si>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</si>
  <si>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</si>
  <si>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</si>
  <si>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</si>
  <si>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</si>
  <si>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</si>
  <si>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</si>
  <si>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</si>
  <si>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</si>
  <si>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</si>
  <si>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</si>
  <si>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</si>
  <si>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</si>
  <si>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</si>
  <si>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</si>
  <si>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</si>
  <si>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</si>
  <si>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</si>
  <si>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</si>
  <si>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</si>
  <si>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</si>
  <si>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</si>
  <si>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</si>
  <si>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</si>
  <si>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</si>
  <si>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</si>
  <si>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</si>
  <si>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</si>
  <si>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</si>
  <si>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</si>
  <si>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</si>
  <si>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</si>
  <si>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</si>
  <si>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</si>
  <si>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</si>
  <si>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</si>
  <si>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</si>
  <si>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</si>
  <si>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</si>
  <si>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</si>
  <si>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</si>
  <si>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</si>
  <si>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</si>
  <si>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</si>
  <si>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</si>
  <si>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</si>
  <si>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</si>
  <si>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</si>
  <si>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</si>
  <si>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</si>
  <si>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</si>
  <si>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</si>
  <si>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</si>
  <si>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</si>
  <si>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</si>
  <si>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</si>
  <si>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</si>
  <si>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</si>
  <si>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</si>
  <si>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</si>
  <si>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</si>
  <si>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</si>
  <si>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</si>
  <si>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</si>
  <si>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</si>
  <si>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</si>
  <si>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</si>
  <si>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</si>
  <si>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</si>
  <si>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</si>
  <si>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</si>
  <si>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</si>
  <si>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</si>
  <si>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</si>
  <si>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</si>
  <si>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</si>
  <si>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</si>
  <si>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</si>
  <si>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</si>
  <si>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</si>
  <si>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</si>
  <si>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</si>
  <si>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</si>
  <si>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</si>
  <si>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</si>
  <si>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</si>
  <si>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</si>
  <si>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</si>
  <si>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</si>
  <si>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</si>
  <si>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</si>
  <si>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</si>
  <si>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</si>
  <si>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</si>
  <si>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</si>
  <si>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</si>
  <si>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</si>
  <si>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</si>
  <si>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</si>
  <si>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</si>
  <si>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</si>
  <si>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</si>
  <si>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</si>
  <si>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</si>
  <si>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</si>
  <si>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</si>
  <si>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</si>
  <si>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</si>
  <si>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</si>
  <si>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</si>
  <si>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</si>
  <si>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</si>
  <si>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</si>
  <si>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</si>
  <si>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</si>
  <si>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</si>
  <si>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</si>
  <si>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</si>
  <si>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</si>
  <si>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</si>
  <si>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</si>
  <si>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</si>
  <si>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</si>
  <si>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</si>
  <si>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</si>
  <si>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</si>
  <si>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</si>
  <si>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</si>
  <si>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</si>
  <si>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</si>
  <si>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</si>
  <si>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</si>
  <si>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</si>
  <si>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</si>
  <si>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</si>
  <si>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</si>
  <si>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</si>
  <si>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</si>
  <si>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</si>
  <si>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</si>
  <si>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</si>
  <si>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</si>
  <si>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</si>
  <si>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</si>
  <si>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</si>
  <si>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</si>
  <si>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</si>
  <si>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</si>
  <si>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</si>
  <si>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</si>
  <si>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</si>
  <si>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</si>
  <si>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</si>
  <si>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</si>
  <si>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</si>
  <si>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</si>
  <si>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</si>
  <si>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</si>
  <si>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</si>
  <si>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</si>
  <si>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</si>
  <si>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</si>
  <si>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</si>
  <si>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</si>
  <si>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</si>
  <si>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</si>
  <si>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</si>
  <si>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</si>
  <si>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</si>
  <si>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</si>
  <si>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</si>
  <si>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</si>
  <si>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</si>
  <si>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</si>
  <si>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</si>
  <si>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</si>
  <si>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</si>
  <si>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</si>
  <si>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</si>
  <si>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</si>
  <si>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</si>
  <si>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</si>
  <si>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</si>
  <si>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</si>
  <si>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</si>
  <si>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</si>
  <si>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</si>
  <si>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</si>
  <si>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</si>
  <si>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</si>
  <si>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</si>
  <si>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</si>
  <si>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</si>
  <si>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</si>
  <si>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</si>
  <si>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</si>
  <si>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</si>
  <si>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</si>
  <si>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</si>
  <si>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</si>
  <si>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</si>
  <si>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</si>
  <si>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</si>
  <si>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</si>
  <si>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</si>
  <si>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</si>
  <si>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</si>
  <si>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</si>
  <si>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</si>
  <si>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</si>
  <si>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</si>
  <si>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</si>
  <si>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</si>
  <si>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</si>
  <si>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</si>
  <si>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</si>
  <si>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</si>
  <si>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</si>
  <si>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</si>
  <si>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</si>
  <si>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</si>
  <si>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</si>
  <si>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</si>
  <si>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</si>
  <si>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</si>
  <si>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</si>
  <si>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</si>
  <si>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</si>
  <si>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</si>
  <si>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</si>
  <si>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</si>
  <si>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</si>
  <si>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</si>
  <si>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</si>
  <si>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</si>
  <si>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</si>
  <si>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</si>
  <si>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</si>
  <si>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</si>
  <si>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</si>
  <si>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</si>
  <si>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</si>
  <si>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</si>
  <si>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</si>
  <si>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</si>
  <si>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</si>
  <si>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</si>
  <si>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</si>
  <si>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</si>
  <si>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</si>
  <si>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</si>
  <si>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</si>
  <si>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</si>
  <si>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</si>
  <si>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</si>
  <si>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</si>
  <si>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</si>
  <si>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</si>
  <si>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</si>
  <si>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</si>
  <si>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</si>
  <si>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</si>
  <si>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</si>
  <si>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</si>
  <si>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</si>
  <si>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</si>
  <si>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</si>
  <si>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</si>
  <si>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</si>
  <si>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</si>
  <si>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</si>
  <si>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</si>
  <si>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</si>
  <si>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</si>
  <si>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</si>
  <si>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</si>
  <si>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</si>
  <si>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</si>
  <si>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</si>
  <si>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</si>
  <si>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</si>
  <si>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</si>
  <si>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</si>
  <si>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</si>
  <si>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</si>
  <si>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</si>
  <si>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</si>
  <si>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</si>
  <si>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</si>
  <si>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</si>
  <si>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</si>
  <si>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</si>
  <si>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</si>
  <si>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</si>
  <si>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</si>
  <si>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</si>
  <si>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</si>
  <si>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</si>
  <si>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</si>
  <si>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</si>
  <si>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</si>
  <si>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</si>
  <si>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</si>
  <si>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</si>
  <si>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</si>
  <si>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</si>
  <si>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</si>
  <si>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</si>
  <si>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</si>
  <si>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</si>
  <si>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</si>
  <si>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</si>
  <si>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</si>
  <si>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</si>
  <si>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</si>
  <si>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</si>
  <si>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</si>
  <si>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</si>
  <si>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</si>
  <si>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</si>
  <si>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</si>
  <si>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</si>
  <si>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</si>
  <si>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</si>
  <si>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</si>
  <si>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</si>
  <si>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</si>
  <si>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</si>
  <si>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</si>
  <si>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</si>
  <si>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</si>
  <si>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</si>
  <si>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</si>
  <si>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</si>
  <si>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</si>
  <si>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</si>
  <si>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</si>
  <si>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</si>
  <si>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</si>
  <si>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</si>
  <si>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</si>
  <si>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</si>
  <si>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</si>
  <si>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</si>
  <si>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</si>
  <si>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</si>
  <si>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</si>
  <si>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</si>
  <si>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</si>
  <si>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</si>
  <si>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</si>
  <si>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</si>
  <si>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</si>
  <si>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</si>
  <si>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</si>
  <si>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</si>
  <si>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</si>
  <si>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</si>
  <si>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</si>
  <si>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</si>
  <si>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</si>
  <si>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</si>
  <si>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</si>
  <si>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</si>
  <si>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</si>
  <si>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</si>
  <si>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</si>
  <si>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</si>
  <si>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</si>
  <si>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</si>
  <si>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</si>
  <si>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</si>
  <si>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</si>
  <si>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</si>
  <si>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</si>
  <si>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</si>
  <si>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</si>
  <si>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</si>
  <si>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</si>
  <si>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</si>
  <si>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</si>
  <si>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</si>
  <si>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</si>
  <si>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</si>
  <si>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</si>
  <si>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</si>
  <si>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</si>
  <si>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</si>
  <si>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</si>
  <si>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</si>
  <si>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</si>
  <si>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</si>
  <si>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</si>
  <si>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</si>
  <si>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</si>
  <si>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</si>
  <si>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</si>
  <si>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</si>
  <si>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</si>
  <si>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</si>
  <si>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</si>
  <si>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</si>
  <si>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</si>
  <si>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</si>
  <si>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</si>
  <si>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</si>
  <si>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</si>
  <si>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</si>
  <si>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</si>
  <si>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</si>
  <si>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</si>
  <si>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</si>
  <si>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</si>
  <si>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</si>
  <si>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</si>
  <si>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</si>
  <si>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</si>
  <si>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</si>
  <si>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</si>
  <si>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</si>
  <si>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</si>
  <si>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</si>
  <si>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</si>
  <si>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</si>
  <si>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</si>
  <si>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</si>
  <si>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</si>
  <si>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</si>
  <si>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</si>
  <si>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</si>
  <si>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</si>
  <si>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</si>
  <si>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</si>
  <si>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</si>
  <si>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</si>
  <si>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</si>
  <si>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</si>
  <si>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</si>
  <si>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</si>
  <si>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</si>
  <si>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</si>
  <si>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</si>
  <si>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</si>
  <si>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</si>
  <si>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</si>
  <si>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</si>
  <si>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</si>
  <si>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</si>
  <si>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</si>
  <si>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</si>
  <si>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</si>
  <si>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</si>
  <si>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</si>
  <si>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</si>
  <si>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</si>
  <si>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</si>
  <si>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</si>
  <si>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</si>
  <si>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</si>
  <si>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</si>
  <si>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</si>
  <si>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</si>
  <si>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</si>
  <si>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</si>
  <si>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</si>
  <si>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</si>
  <si>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</si>
  <si>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</si>
  <si>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</si>
  <si>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</si>
  <si>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</si>
  <si>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</si>
  <si>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</si>
  <si>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</si>
  <si>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</si>
  <si>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</si>
  <si>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</si>
  <si>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</si>
  <si>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</si>
  <si>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</si>
  <si>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</si>
  <si>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</si>
  <si>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</si>
  <si>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</si>
  <si>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</si>
  <si>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</si>
  <si>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</si>
  <si>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</si>
  <si>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</si>
  <si>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</si>
  <si>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</si>
  <si>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</si>
  <si>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</si>
  <si>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</si>
  <si>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</si>
  <si>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</si>
  <si>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</si>
  <si>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</si>
  <si>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</si>
  <si>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</si>
  <si>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</si>
  <si>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</si>
  <si>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</si>
  <si>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</si>
  <si>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</si>
  <si>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</si>
  <si>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</si>
  <si>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</si>
  <si>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</si>
  <si>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</si>
  <si>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</si>
  <si>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</si>
  <si>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</si>
  <si>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</si>
  <si>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</si>
  <si>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</si>
  <si>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</si>
  <si>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</si>
  <si>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</si>
  <si>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</si>
  <si>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</si>
  <si>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</si>
  <si>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</si>
  <si>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</si>
  <si>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</si>
  <si>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</si>
  <si>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</si>
  <si>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</si>
  <si>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</si>
  <si>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</si>
  <si>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</si>
  <si>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</si>
  <si>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</si>
  <si>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</si>
  <si>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</si>
  <si>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</si>
  <si>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</si>
  <si>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</si>
  <si>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</si>
  <si>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</si>
  <si>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</si>
  <si>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</si>
  <si>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</si>
  <si>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</si>
  <si>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</si>
  <si>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</si>
  <si>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</si>
  <si>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</si>
  <si>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</si>
  <si>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</si>
  <si>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</si>
  <si>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</si>
  <si>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</si>
  <si>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</si>
  <si>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</si>
  <si>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</si>
  <si>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</si>
  <si>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</si>
  <si>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</si>
  <si>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</si>
  <si>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</si>
  <si>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</si>
  <si>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</si>
  <si>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</si>
  <si>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</si>
  <si>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</si>
  <si>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</si>
  <si>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</si>
  <si>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</si>
  <si>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</si>
  <si>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</si>
  <si>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</si>
  <si>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</si>
  <si>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</si>
  <si>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</si>
  <si>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</si>
  <si>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</si>
  <si>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</si>
  <si>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</si>
  <si>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</si>
  <si>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</si>
  <si>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</si>
  <si>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</si>
  <si>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</si>
  <si>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</si>
  <si>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</si>
  <si>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</si>
  <si>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</si>
  <si>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</si>
  <si>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</si>
  <si>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</si>
  <si>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</si>
  <si>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</si>
  <si>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</si>
  <si>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</si>
  <si>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</si>
  <si>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</si>
  <si>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</si>
  <si>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</si>
  <si>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</si>
  <si>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</si>
  <si>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</si>
  <si>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</si>
  <si>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</si>
  <si>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</si>
  <si>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</si>
  <si>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</si>
  <si>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</si>
  <si>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</si>
  <si>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</si>
  <si>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</si>
  <si>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</si>
  <si>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</si>
  <si>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</si>
  <si>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</si>
  <si>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</si>
  <si>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</si>
  <si>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</si>
  <si>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</si>
  <si>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</si>
  <si>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</si>
  <si>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</si>
  <si>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</si>
  <si>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</si>
  <si>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</si>
  <si>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</si>
  <si>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</si>
  <si>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</si>
  <si>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</si>
  <si>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</si>
  <si>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</si>
  <si>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</si>
  <si>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</si>
  <si>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</si>
  <si>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</si>
  <si>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</si>
  <si>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</si>
  <si>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</si>
  <si>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</si>
  <si>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</si>
  <si>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</si>
  <si>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</si>
  <si>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</si>
  <si>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</si>
  <si>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</si>
  <si>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</si>
  <si>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</si>
  <si>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</si>
  <si>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</si>
  <si>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</si>
  <si>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</si>
  <si>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</si>
  <si>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</si>
  <si>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</si>
  <si>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</si>
  <si>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</si>
  <si>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</si>
  <si>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</si>
  <si>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</si>
  <si>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</si>
  <si>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</si>
  <si>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</si>
  <si>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</si>
  <si>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</si>
  <si>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</si>
  <si>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</si>
  <si>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</si>
  <si>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</si>
  <si>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</si>
  <si>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</si>
  <si>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</si>
  <si>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</si>
  <si>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</si>
  <si>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</si>
  <si>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</si>
  <si>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</si>
  <si>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</si>
  <si>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</si>
  <si>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</si>
  <si>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</si>
  <si>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</si>
  <si>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</si>
  <si>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</si>
  <si>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</si>
  <si>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</si>
  <si>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</si>
  <si>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</si>
  <si>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</si>
  <si>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</si>
  <si>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</si>
  <si>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</si>
  <si>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</si>
  <si>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</si>
  <si>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</si>
  <si>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</si>
  <si>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</si>
  <si>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</si>
  <si>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</si>
  <si>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</si>
  <si>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</si>
  <si>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</si>
  <si>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</si>
  <si>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</si>
  <si>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</si>
  <si>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</si>
  <si>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</si>
  <si>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</si>
  <si>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</si>
  <si>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</si>
  <si>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</si>
  <si>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</si>
  <si>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</si>
  <si>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</si>
  <si>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</si>
  <si>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</si>
  <si>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</si>
  <si>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</si>
  <si>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</si>
  <si>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</si>
  <si>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</si>
  <si>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</si>
  <si>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</si>
  <si>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</si>
  <si>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</si>
  <si>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</si>
  <si>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</si>
  <si>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</si>
  <si>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</si>
  <si>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</si>
  <si>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</si>
  <si>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</si>
  <si>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</si>
  <si>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</si>
  <si>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</si>
  <si>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</si>
  <si>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</si>
  <si>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</si>
  <si>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</si>
  <si>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</si>
  <si>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</si>
  <si>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</si>
  <si>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</si>
  <si>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</si>
  <si>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</si>
  <si>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</si>
  <si>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</si>
  <si>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</si>
  <si>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</si>
  <si>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</si>
  <si>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</si>
  <si>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</si>
  <si>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</si>
  <si>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</si>
  <si>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</si>
  <si>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</si>
  <si>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</si>
  <si>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</si>
  <si>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</si>
  <si>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</si>
  <si>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</si>
  <si>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</si>
  <si>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</si>
  <si>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</si>
  <si>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</si>
  <si>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</si>
  <si>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</si>
  <si>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</si>
  <si>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</si>
  <si>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</si>
  <si>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</si>
  <si>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</si>
  <si>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</si>
  <si>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</si>
  <si>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</si>
  <si>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</si>
  <si>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</si>
  <si>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</si>
  <si>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</si>
  <si>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</si>
  <si>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</si>
  <si>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</si>
  <si>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</si>
  <si>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</si>
  <si>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</si>
  <si>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</si>
  <si>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</si>
  <si>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</si>
  <si>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</si>
  <si>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</si>
  <si>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</si>
  <si>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</si>
  <si>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</si>
  <si>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</si>
  <si>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</si>
  <si>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</si>
  <si>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</si>
  <si>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</si>
  <si>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</si>
  <si>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</si>
  <si>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</si>
  <si>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</si>
  <si>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</si>
  <si>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</si>
  <si>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</si>
  <si>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</si>
  <si>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</si>
  <si>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</si>
  <si>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</si>
  <si>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</si>
  <si>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</si>
  <si>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</si>
  <si>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</si>
  <si>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</si>
  <si>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</si>
  <si>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</si>
  <si>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</si>
  <si>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</si>
  <si>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</si>
  <si>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</si>
  <si>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</si>
  <si>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</si>
  <si>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</si>
  <si>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</si>
  <si>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</si>
  <si>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</si>
  <si>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</si>
  <si>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</si>
  <si>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</si>
  <si>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</si>
  <si>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</si>
  <si>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</si>
  <si>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</si>
  <si>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</si>
  <si>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</si>
  <si>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</si>
  <si>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</si>
  <si>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</si>
  <si>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</si>
  <si>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</si>
  <si>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</si>
  <si>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</si>
  <si>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</si>
  <si>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</si>
  <si>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</si>
  <si>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</si>
  <si>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</si>
  <si>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</si>
  <si>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</si>
  <si>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</si>
  <si>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</si>
  <si>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</si>
  <si>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</si>
  <si>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</si>
  <si>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</si>
  <si>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</si>
  <si>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</si>
  <si>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</si>
  <si>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</si>
  <si>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</si>
  <si>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</si>
  <si>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</si>
  <si>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</si>
  <si>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</si>
  <si>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</si>
  <si>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</si>
  <si>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</si>
  <si>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</si>
  <si>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</si>
  <si>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</si>
  <si>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</si>
  <si>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</si>
  <si>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</si>
  <si>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</si>
  <si>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</si>
  <si>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</si>
  <si>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</si>
  <si>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</si>
  <si>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</si>
  <si>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</si>
  <si>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</si>
  <si>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</si>
  <si>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</si>
  <si>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</si>
  <si>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</si>
  <si>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</si>
  <si>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</si>
  <si>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</si>
  <si>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</si>
  <si>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</si>
  <si>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</si>
  <si>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</si>
  <si>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</si>
  <si>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</si>
  <si>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</si>
  <si>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</si>
  <si>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</si>
  <si>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</si>
  <si>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</si>
  <si>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</si>
  <si>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</si>
  <si>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</si>
  <si>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</si>
  <si>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</si>
  <si>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</si>
  <si>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</si>
  <si>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</si>
  <si>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</si>
  <si>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</si>
  <si>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</si>
  <si>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</si>
  <si>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</si>
  <si>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</si>
  <si>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</si>
  <si>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</si>
  <si>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</si>
  <si>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</si>
  <si>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</si>
  <si>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</si>
  <si>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</si>
  <si>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</si>
  <si>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</si>
  <si>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</si>
  <si>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</si>
  <si>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</si>
  <si>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</si>
  <si>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</si>
  <si>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</si>
  <si>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</si>
  <si>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</si>
  <si>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</si>
  <si>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</si>
  <si>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</si>
  <si>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</si>
  <si>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</si>
  <si>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</si>
  <si>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</si>
  <si>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</si>
  <si>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</si>
  <si>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</si>
  <si>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</si>
  <si>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</si>
  <si>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</si>
  <si>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</si>
  <si>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</si>
  <si>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</si>
  <si>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</si>
  <si>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</si>
  <si>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</si>
  <si>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</si>
  <si>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</si>
  <si>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</si>
  <si>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</si>
  <si>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</si>
  <si>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</si>
  <si>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</si>
  <si>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</si>
  <si>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</si>
  <si>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</si>
  <si>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</si>
  <si>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</si>
  <si>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</si>
  <si>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</si>
  <si>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</si>
  <si>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</si>
  <si>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</si>
  <si>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</si>
  <si>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</si>
  <si>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</si>
  <si>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</si>
  <si>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</si>
  <si>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</si>
  <si>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</si>
  <si>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</si>
  <si>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</si>
  <si>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</si>
  <si>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</si>
  <si>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</si>
  <si>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</si>
  <si>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</si>
  <si>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</si>
  <si>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</si>
  <si>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</si>
  <si>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</si>
  <si>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</si>
  <si>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</si>
  <si>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</si>
  <si>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</si>
  <si>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</si>
  <si>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</si>
  <si>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</si>
  <si>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</si>
  <si>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</si>
  <si>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</si>
  <si>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</si>
  <si>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</si>
  <si>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</si>
  <si>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</si>
  <si>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</si>
  <si>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</si>
  <si>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</si>
  <si>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</si>
  <si>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</si>
  <si>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</si>
  <si>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</si>
  <si>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</si>
  <si>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</si>
  <si>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</si>
  <si>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</si>
  <si>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</si>
  <si>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</si>
  <si>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</si>
  <si>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</si>
  <si>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</si>
  <si>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</si>
  <si>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</si>
  <si>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</si>
  <si>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</si>
  <si>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</si>
  <si>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</si>
  <si>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</si>
  <si>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</si>
  <si>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</si>
  <si>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</si>
  <si>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</si>
  <si>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</si>
  <si>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</si>
  <si>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</si>
  <si>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</si>
  <si>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</si>
  <si>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</si>
  <si>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</si>
  <si>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</si>
  <si>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</si>
  <si>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</si>
  <si>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</si>
  <si>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</si>
  <si>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</si>
  <si>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</si>
  <si>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</si>
  <si>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</si>
  <si>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</si>
  <si>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</si>
  <si>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</si>
  <si>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</si>
  <si>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</si>
  <si>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</si>
  <si>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</si>
  <si>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</si>
  <si>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</si>
  <si>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</si>
  <si>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</si>
  <si>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</si>
  <si>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</si>
  <si>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</si>
  <si>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</si>
  <si>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</si>
  <si>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</si>
  <si>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</si>
  <si>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</si>
  <si>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</si>
  <si>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</si>
  <si>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</si>
  <si>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</si>
  <si>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</si>
  <si>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</si>
  <si>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</si>
  <si>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</si>
  <si>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</si>
  <si>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</si>
  <si>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</si>
  <si>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</si>
  <si>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</si>
  <si>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</si>
  <si>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</si>
  <si>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</si>
  <si>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</si>
  <si>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</si>
  <si>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</si>
  <si>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</si>
  <si>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</si>
  <si>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</si>
  <si>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</si>
  <si>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</si>
  <si>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</si>
  <si>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</si>
  <si>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</si>
  <si>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</si>
  <si>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</si>
  <si>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</si>
  <si>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</si>
  <si>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</si>
  <si>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</si>
  <si>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</si>
  <si>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</si>
  <si>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</si>
  <si>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</si>
  <si>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</si>
  <si>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</si>
  <si>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</si>
  <si>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</si>
  <si>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</si>
  <si>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</si>
  <si>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</si>
  <si>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</si>
  <si>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</si>
  <si>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</si>
  <si>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</si>
  <si>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</si>
  <si>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</si>
  <si>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</si>
  <si>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</si>
  <si>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</si>
  <si>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</si>
  <si>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</si>
  <si>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</si>
  <si>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</si>
  <si>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</si>
  <si>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</si>
  <si>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</si>
  <si>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</si>
  <si>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</si>
  <si>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</si>
  <si>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</si>
  <si>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</si>
  <si>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</si>
  <si>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</si>
  <si>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</si>
  <si>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</si>
  <si>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</si>
  <si>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</si>
  <si>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</si>
  <si>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</si>
  <si>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</si>
  <si>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</si>
  <si>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</si>
  <si>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</si>
  <si>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</si>
  <si>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</si>
  <si>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</si>
  <si>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</si>
  <si>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</si>
  <si>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</si>
  <si>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</si>
  <si>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</si>
  <si>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</si>
  <si>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</si>
  <si>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</si>
  <si>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</si>
  <si>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</si>
  <si>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</si>
  <si>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</si>
  <si>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</si>
  <si>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</si>
  <si>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</si>
  <si>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</si>
  <si>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</si>
  <si>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</si>
  <si>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</si>
  <si>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</si>
  <si>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</si>
  <si>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</si>
  <si>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</si>
  <si>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</si>
  <si>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</si>
  <si>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</si>
  <si>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</si>
  <si>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</si>
  <si>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</si>
  <si>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</si>
  <si>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</si>
  <si>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</si>
  <si>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</si>
  <si>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</si>
  <si>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</si>
  <si>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</si>
  <si>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</si>
  <si>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</si>
  <si>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</si>
  <si>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</si>
  <si>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</si>
  <si>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</si>
  <si>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</si>
  <si>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</si>
  <si>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</si>
  <si>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</si>
  <si>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</si>
  <si>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</si>
  <si>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</si>
  <si>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</si>
  <si>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</si>
  <si>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</si>
  <si>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</si>
  <si>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</si>
  <si>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</si>
  <si>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</si>
  <si>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</si>
  <si>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</si>
  <si>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</si>
  <si>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</si>
  <si>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</si>
  <si>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</si>
  <si>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</si>
  <si>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</si>
  <si>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</si>
  <si>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</si>
  <si>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</si>
  <si>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</si>
  <si>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</si>
  <si>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</si>
  <si>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</si>
  <si>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</si>
  <si>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</si>
  <si>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</si>
  <si>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</si>
  <si>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</si>
  <si>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</si>
  <si>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</si>
  <si>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</si>
  <si>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</si>
  <si>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</si>
  <si>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</si>
  <si>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</si>
  <si>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</si>
  <si>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</si>
  <si>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</si>
  <si>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</si>
  <si>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</si>
  <si>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</si>
  <si>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</si>
  <si>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</si>
  <si>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</si>
  <si>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</si>
  <si>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</si>
  <si>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</si>
  <si>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</si>
  <si>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</si>
  <si>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</si>
  <si>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</si>
  <si>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</si>
  <si>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</si>
  <si>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</si>
  <si>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</si>
  <si>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</si>
  <si>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</si>
  <si>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</si>
  <si>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</si>
  <si>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</si>
  <si>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</si>
  <si>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</si>
  <si>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</si>
  <si>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</si>
  <si>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</si>
  <si>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</si>
  <si>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</si>
  <si>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</si>
  <si>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</si>
  <si>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</si>
  <si>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</si>
  <si>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</si>
  <si>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</si>
  <si>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</si>
  <si>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</si>
  <si>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</si>
  <si>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</si>
  <si>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</si>
  <si>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</si>
  <si>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</si>
  <si>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</si>
  <si>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</si>
  <si>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</si>
  <si>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</si>
  <si>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</si>
  <si>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</si>
  <si>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</si>
  <si>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</si>
  <si>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</si>
  <si>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</si>
  <si>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</si>
  <si>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</si>
  <si>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</si>
  <si>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</si>
  <si>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</si>
  <si>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</si>
  <si>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</si>
  <si>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</si>
  <si>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</si>
  <si>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</si>
  <si>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</si>
  <si>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</si>
  <si>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</si>
  <si>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</si>
  <si>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</si>
  <si>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</si>
  <si>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</si>
  <si>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</si>
  <si>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</si>
  <si>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</si>
  <si>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</si>
  <si>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</si>
  <si>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</si>
  <si>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</si>
  <si>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</si>
  <si>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</si>
  <si>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</si>
  <si>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</si>
  <si>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</si>
  <si>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</si>
  <si>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</si>
  <si>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</si>
  <si>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</si>
  <si>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</si>
  <si>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</si>
  <si>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</si>
  <si>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</si>
  <si>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</si>
  <si>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</si>
  <si>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</si>
  <si>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</si>
  <si>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</si>
  <si>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</si>
  <si>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</si>
  <si>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</si>
  <si>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</si>
  <si>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</si>
  <si>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</si>
  <si>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</si>
  <si>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</si>
  <si>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</si>
  <si>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</si>
  <si>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</si>
  <si>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</si>
  <si>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</si>
  <si>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</si>
  <si>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</si>
  <si>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</si>
  <si>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</si>
  <si>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</si>
  <si>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</si>
  <si>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</si>
  <si>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</si>
  <si>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</si>
  <si>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</si>
  <si>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</si>
  <si>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</si>
  <si>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</si>
  <si>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</si>
  <si>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</si>
  <si>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</si>
  <si>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</si>
  <si>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</si>
  <si>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</si>
  <si>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</si>
  <si>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</si>
  <si>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</si>
  <si>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</si>
  <si>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</si>
  <si>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</si>
  <si>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</si>
  <si>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</si>
  <si>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</si>
  <si>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</si>
  <si>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</si>
  <si>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</si>
  <si>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</si>
  <si>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</si>
  <si>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</si>
  <si>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</si>
  <si>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</si>
  <si>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</si>
  <si>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</si>
  <si>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</si>
  <si>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</si>
  <si>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</si>
  <si>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</si>
  <si>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</si>
  <si>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</si>
  <si>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</si>
  <si>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</si>
  <si>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</si>
  <si>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</si>
  <si>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</si>
  <si>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</si>
  <si>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</si>
  <si>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</si>
  <si>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</si>
  <si>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</si>
  <si>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</si>
  <si>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</si>
  <si>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</si>
  <si>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</si>
  <si>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</si>
  <si>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</si>
  <si>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</si>
  <si>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</si>
  <si>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</si>
  <si>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</si>
  <si>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</si>
  <si>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</si>
  <si>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</si>
  <si>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</si>
  <si>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</si>
  <si>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</si>
  <si>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</si>
  <si>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</si>
  <si>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</si>
  <si>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</si>
  <si>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</si>
  <si>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</si>
  <si>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</si>
  <si>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</si>
  <si>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</si>
  <si>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</si>
  <si>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</si>
  <si>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</si>
  <si>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</si>
  <si>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</si>
  <si>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</si>
  <si>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</si>
  <si>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</si>
  <si>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</si>
  <si>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</si>
  <si>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</si>
  <si>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</si>
  <si>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</si>
  <si>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</si>
  <si>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</si>
  <si>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</si>
  <si>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</si>
  <si>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</si>
  <si>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</si>
  <si>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</si>
  <si>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</si>
  <si>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</si>
  <si>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</si>
  <si>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</si>
  <si>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</si>
  <si>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</si>
  <si>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</si>
  <si>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</si>
  <si>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</si>
  <si>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</si>
  <si>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</si>
  <si>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</si>
  <si>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</si>
  <si>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</si>
  <si>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</si>
  <si>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</si>
  <si>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</si>
  <si>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</si>
  <si>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</si>
  <si>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</si>
  <si>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</si>
  <si>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</si>
  <si>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</si>
  <si>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</si>
  <si>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</si>
  <si>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</si>
  <si>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</si>
  <si>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</si>
  <si>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</si>
  <si>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</si>
  <si>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</si>
  <si>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</si>
  <si>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</si>
  <si>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</si>
  <si>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</si>
  <si>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</si>
  <si>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</si>
  <si>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</si>
  <si>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</si>
  <si>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</si>
  <si>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</si>
  <si>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</si>
  <si>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</si>
  <si>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</si>
  <si>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</si>
  <si>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</si>
  <si>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</si>
  <si>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</si>
  <si>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</si>
  <si>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</si>
  <si>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</si>
  <si>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</si>
  <si>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</si>
  <si>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</si>
  <si>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</si>
  <si>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</si>
  <si>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</si>
  <si>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</si>
  <si>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</si>
  <si>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</si>
  <si>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</si>
  <si>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</si>
  <si>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</si>
  <si>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</si>
  <si>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</si>
  <si>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</si>
  <si>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</si>
  <si>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</si>
  <si>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</si>
  <si>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</si>
  <si>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</si>
  <si>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</si>
  <si>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</si>
  <si>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</si>
  <si>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</si>
  <si>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</si>
  <si>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</si>
  <si>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</si>
  <si>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</si>
  <si>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</si>
  <si>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</si>
  <si>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</si>
  <si>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</si>
  <si>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</si>
  <si>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</si>
  <si>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</si>
  <si>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</si>
  <si>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</si>
  <si>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</si>
  <si>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</si>
  <si>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</si>
  <si>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</si>
  <si>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</si>
  <si>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</si>
  <si>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</si>
  <si>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</si>
  <si>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</si>
  <si>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</si>
  <si>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</si>
  <si>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</si>
  <si>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</si>
  <si>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</si>
  <si>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</si>
  <si>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</si>
  <si>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</si>
  <si>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</si>
  <si>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</si>
  <si>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</si>
  <si>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</si>
  <si>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</si>
  <si>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</si>
  <si>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</si>
  <si>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</si>
  <si>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</si>
  <si>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</si>
  <si>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</si>
  <si>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</si>
  <si>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</si>
  <si>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</si>
  <si>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</si>
  <si>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</si>
  <si>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</si>
  <si>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</si>
  <si>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</si>
  <si>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</si>
  <si>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</si>
  <si>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</si>
  <si>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</si>
  <si>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</si>
  <si>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</si>
  <si>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</si>
  <si>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</si>
  <si>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</si>
  <si>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</si>
  <si>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</si>
  <si>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</si>
  <si>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</si>
  <si>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</si>
  <si>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</si>
  <si>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</si>
  <si>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</si>
  <si>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</si>
  <si>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</si>
  <si>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</si>
  <si>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</si>
  <si>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</si>
  <si>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</si>
  <si>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</si>
  <si>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</si>
  <si>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</si>
  <si>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</si>
  <si>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</si>
  <si>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</si>
  <si>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</si>
  <si>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</si>
  <si>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</si>
  <si>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</si>
  <si>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</si>
  <si>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</si>
  <si>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</si>
  <si>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</si>
  <si>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</si>
  <si>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</si>
  <si>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</si>
  <si>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</si>
  <si>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</si>
  <si>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</si>
  <si>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</si>
  <si>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</si>
  <si>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</si>
  <si>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</si>
  <si>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</si>
  <si>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</si>
  <si>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</si>
  <si>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</si>
  <si>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</si>
  <si>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</si>
  <si>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</si>
  <si>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</si>
  <si>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</si>
  <si>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</si>
  <si>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</si>
  <si>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</si>
  <si>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</si>
  <si>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</si>
  <si>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</si>
  <si>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</si>
  <si>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</si>
  <si>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</si>
  <si>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</si>
  <si>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</si>
  <si>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</si>
  <si>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</si>
  <si>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</si>
  <si>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</si>
  <si>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</si>
  <si>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</si>
  <si>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</si>
  <si>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</si>
  <si>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</si>
  <si>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</si>
  <si>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</si>
  <si>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</si>
  <si>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</si>
  <si>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</si>
  <si>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</si>
  <si>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</si>
  <si>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</si>
  <si>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</si>
  <si>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</si>
  <si>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</si>
  <si>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</si>
  <si>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</si>
  <si>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</si>
  <si>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</si>
  <si>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</si>
  <si>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</si>
  <si>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</si>
  <si>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</si>
  <si>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</si>
  <si>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</si>
  <si>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</si>
  <si>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</si>
  <si>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</si>
  <si>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</si>
  <si>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</si>
  <si>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</si>
  <si>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</si>
  <si>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</si>
  <si>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</si>
  <si>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</si>
  <si>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</si>
  <si>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</si>
  <si>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</si>
  <si>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</si>
  <si>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</si>
  <si>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</si>
  <si>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</si>
  <si>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</si>
  <si>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</si>
  <si>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</si>
  <si>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</si>
  <si>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</si>
  <si>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</si>
  <si>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</si>
  <si>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</si>
  <si>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</si>
  <si>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</si>
  <si>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</si>
  <si>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</si>
  <si>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</si>
  <si>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</si>
  <si>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</si>
  <si>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</si>
  <si>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</si>
  <si>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</si>
  <si>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</si>
  <si>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</si>
  <si>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</si>
  <si>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</si>
  <si>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</si>
  <si>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</si>
  <si>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</si>
  <si>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</si>
  <si>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</si>
  <si>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</si>
  <si>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</si>
  <si>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</si>
  <si>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</si>
  <si>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</si>
  <si>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</si>
  <si>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</si>
  <si>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</si>
  <si>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</si>
  <si>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</si>
  <si>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</si>
  <si>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</si>
  <si>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</si>
  <si>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</si>
  <si>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</si>
  <si>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</si>
  <si>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</si>
  <si>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</si>
  <si>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</si>
  <si>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</si>
  <si>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</si>
  <si>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</si>
  <si>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</si>
  <si>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</si>
  <si>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</si>
  <si>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</si>
  <si>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</si>
  <si>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</si>
  <si>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</si>
  <si>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</si>
  <si>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</si>
  <si>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</si>
  <si>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</si>
  <si>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</si>
  <si>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</si>
  <si>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</si>
  <si>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</si>
  <si>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</si>
  <si>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</si>
  <si>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</si>
  <si>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</si>
  <si>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</si>
  <si>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</si>
  <si>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</si>
  <si>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</si>
  <si>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</si>
  <si>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</si>
  <si>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</si>
  <si>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</si>
  <si>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</si>
  <si>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</si>
  <si>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</si>
  <si>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</si>
  <si>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</si>
  <si>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</si>
  <si>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</si>
  <si>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</si>
  <si>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</si>
  <si>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</si>
  <si>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</si>
  <si>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</si>
  <si>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</si>
  <si>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</si>
  <si>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</si>
  <si>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</si>
  <si>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</si>
  <si>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</si>
  <si>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</si>
  <si>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</si>
  <si>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</si>
  <si>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</si>
  <si>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</si>
  <si>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</si>
  <si>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</si>
  <si>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</si>
  <si>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</si>
  <si>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</si>
  <si>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</si>
  <si>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</si>
  <si>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</si>
  <si>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</si>
  <si>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</si>
  <si>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</si>
  <si>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</si>
  <si>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</si>
  <si>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</si>
  <si>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</si>
  <si>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</si>
  <si>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</si>
  <si>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</si>
  <si>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</si>
  <si>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</si>
  <si>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</si>
  <si>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</si>
  <si>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</si>
  <si>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</si>
  <si>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</si>
  <si>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</si>
  <si>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</si>
  <si>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</si>
  <si>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</si>
  <si>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</si>
  <si>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</si>
  <si>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</si>
  <si>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</si>
  <si>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</si>
  <si>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</si>
  <si>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</si>
  <si>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</si>
  <si>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</si>
  <si>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</si>
  <si>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</si>
  <si>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</si>
  <si>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</si>
  <si>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</si>
  <si>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</si>
  <si>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</si>
  <si>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</si>
  <si>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</si>
  <si>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</si>
  <si>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</si>
  <si>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</si>
  <si>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</si>
  <si>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</si>
  <si>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</si>
  <si>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</si>
  <si>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</si>
  <si>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</si>
  <si>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</si>
  <si>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</si>
  <si>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</si>
  <si>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</si>
  <si>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</si>
  <si>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</si>
  <si>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</si>
  <si>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</si>
  <si>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</si>
  <si>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</si>
  <si>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</si>
  <si>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</si>
  <si>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</si>
  <si>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</si>
  <si>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</si>
  <si>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</si>
  <si>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</si>
  <si>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</si>
  <si>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</si>
  <si>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</si>
  <si>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</si>
  <si>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</si>
  <si>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</si>
  <si>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</si>
  <si>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</si>
  <si>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</si>
  <si>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</si>
  <si>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</si>
  <si>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</si>
  <si>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</si>
  <si>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</si>
  <si>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</si>
  <si>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</si>
  <si>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</si>
  <si>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</si>
  <si>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</si>
  <si>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</si>
  <si>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</si>
  <si>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</si>
  <si>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</si>
  <si>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</si>
  <si>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</si>
  <si>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</si>
  <si>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</si>
  <si>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</si>
  <si>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</si>
  <si>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</si>
  <si>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</si>
  <si>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</si>
  <si>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</si>
  <si>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</si>
  <si>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</si>
  <si>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</si>
  <si>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</si>
  <si>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</si>
  <si>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</si>
  <si>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</si>
  <si>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</si>
  <si>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</si>
  <si>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</si>
  <si>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</si>
  <si>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</si>
  <si>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</si>
  <si>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</si>
  <si>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</si>
  <si>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</si>
  <si>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</si>
  <si>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</si>
  <si>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</si>
  <si>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</si>
  <si>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</si>
  <si>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</si>
  <si>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</si>
  <si>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</si>
  <si>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</si>
  <si>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</si>
  <si>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</si>
  <si>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</si>
  <si>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</si>
  <si>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</si>
  <si>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</si>
  <si>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</si>
  <si>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</si>
  <si>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</si>
  <si>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</si>
  <si>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</si>
  <si>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</si>
  <si>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</si>
  <si>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</si>
  <si>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</si>
  <si>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</si>
  <si>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</si>
  <si>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</si>
  <si>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</si>
  <si>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</si>
  <si>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</si>
  <si>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</si>
  <si>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</si>
  <si>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</si>
  <si>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</si>
  <si>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</si>
  <si>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</si>
  <si>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</si>
  <si>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</si>
  <si>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</si>
  <si>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</si>
  <si>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</si>
  <si>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</si>
  <si>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</si>
  <si>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</si>
  <si>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</si>
  <si>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</si>
  <si>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</si>
  <si>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</si>
  <si>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</si>
  <si>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</si>
  <si>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</si>
  <si>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</si>
  <si>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</si>
  <si>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</si>
  <si>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</si>
  <si>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</si>
  <si>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</si>
  <si>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</si>
  <si>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</si>
  <si>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</si>
  <si>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</si>
  <si>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</si>
  <si>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</si>
  <si>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</si>
  <si>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</si>
  <si>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</si>
  <si>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</si>
  <si>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</si>
  <si>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</si>
  <si>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</si>
  <si>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</si>
  <si>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</si>
  <si>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</si>
  <si>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</si>
  <si>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</si>
  <si>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</si>
  <si>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</si>
  <si>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</si>
  <si>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</si>
  <si>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</si>
  <si>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</si>
  <si>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</si>
  <si>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</si>
  <si>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</si>
  <si>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</si>
  <si>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</si>
  <si>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</si>
  <si>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</si>
  <si>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</si>
  <si>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</si>
  <si>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</si>
  <si>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</si>
  <si>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</si>
  <si>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</si>
  <si>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</si>
  <si>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</si>
  <si>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</si>
  <si>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</si>
  <si>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</si>
  <si>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</si>
  <si>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</si>
  <si>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</si>
  <si>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</si>
  <si>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</si>
  <si>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</si>
  <si>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</si>
  <si>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</si>
  <si>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</si>
  <si>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</si>
  <si>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</si>
  <si>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</si>
  <si>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</si>
  <si>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</si>
  <si>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</si>
  <si>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</si>
  <si>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</si>
  <si>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</si>
  <si>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</si>
  <si>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</si>
  <si>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</si>
  <si>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</si>
  <si>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</si>
  <si>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</si>
  <si>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</si>
  <si>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</si>
  <si>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</si>
  <si>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</si>
  <si>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</si>
  <si>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</si>
  <si>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</si>
  <si>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</si>
  <si>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</si>
  <si>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</si>
  <si>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</si>
  <si>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</si>
  <si>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</si>
  <si>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</si>
  <si>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</si>
  <si>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</si>
  <si>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</si>
  <si>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</si>
  <si>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</si>
  <si>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</si>
  <si>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</si>
  <si>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</si>
  <si>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</si>
  <si>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</si>
  <si>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</si>
  <si>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</si>
  <si>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</si>
  <si>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</si>
  <si>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</si>
  <si>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</si>
  <si>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</si>
  <si>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</si>
  <si>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</si>
  <si>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</si>
  <si>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</si>
  <si>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</si>
  <si>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</si>
  <si>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</si>
  <si>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</si>
  <si>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</si>
  <si>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</si>
  <si>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</si>
  <si>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</si>
  <si>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</si>
  <si>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</si>
  <si>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</si>
  <si>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</si>
  <si>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</si>
  <si>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</si>
  <si>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</si>
  <si>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</si>
  <si>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</si>
  <si>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</si>
  <si>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</si>
  <si>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</si>
  <si>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</si>
  <si>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</si>
  <si>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</si>
  <si>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</si>
  <si>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</si>
  <si>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</si>
  <si>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</si>
  <si>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</si>
  <si>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</si>
  <si>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</si>
  <si>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</si>
  <si>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</si>
  <si>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</si>
  <si>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</si>
  <si>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</si>
  <si>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</si>
  <si>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</si>
  <si>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</si>
  <si>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</si>
  <si>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</si>
  <si>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</si>
  <si>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</si>
  <si>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</si>
  <si>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</si>
  <si>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</si>
  <si>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</si>
  <si>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</si>
  <si>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</si>
  <si>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</si>
  <si>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</si>
  <si>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</si>
  <si>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</si>
  <si>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</si>
  <si>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</si>
  <si>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</si>
  <si>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</si>
  <si>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</si>
  <si>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</si>
  <si>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</si>
  <si>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</si>
  <si>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</si>
  <si>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</si>
  <si>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</si>
  <si>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</si>
  <si>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</si>
  <si>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</si>
  <si>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</si>
  <si>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</si>
  <si>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</si>
  <si>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</si>
  <si>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</si>
  <si>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</si>
  <si>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</si>
  <si>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</si>
  <si>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</si>
  <si>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</si>
  <si>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</si>
  <si>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</si>
  <si>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</si>
  <si>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</si>
  <si>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</si>
  <si>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</si>
  <si>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</si>
  <si>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</si>
  <si>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</si>
  <si>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</si>
  <si>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</si>
  <si>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</si>
  <si>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</si>
  <si>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</si>
  <si>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</si>
  <si>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</si>
  <si>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</si>
  <si>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</si>
  <si>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</si>
  <si>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</si>
  <si>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</si>
  <si>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</si>
  <si>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</si>
  <si>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</si>
  <si>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</si>
  <si>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</si>
  <si>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</si>
  <si>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</si>
  <si>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</si>
  <si>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</si>
  <si>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</si>
  <si>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</si>
  <si>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</si>
  <si>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</si>
  <si>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</si>
  <si>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</si>
  <si>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</si>
  <si>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</si>
  <si>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</si>
  <si>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</si>
  <si>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</si>
  <si>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</si>
  <si>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</si>
  <si>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</si>
  <si>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</si>
  <si>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</si>
  <si>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</si>
  <si>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</si>
  <si>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</si>
  <si>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</si>
  <si>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</si>
  <si>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</si>
  <si>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</si>
  <si>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</si>
  <si>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</si>
  <si>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</si>
  <si>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</si>
  <si>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</si>
  <si>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</si>
  <si>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</si>
  <si>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</si>
  <si>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</si>
  <si>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</si>
  <si>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</si>
  <si>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</si>
  <si>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</si>
  <si>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</si>
  <si>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</si>
  <si>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</si>
  <si>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</si>
  <si>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</si>
  <si>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</si>
  <si>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</si>
  <si>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</si>
  <si>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</si>
  <si>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</si>
  <si>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</si>
  <si>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</si>
  <si>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</si>
  <si>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</si>
  <si>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</si>
  <si>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</si>
  <si>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</si>
  <si>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</si>
  <si>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</si>
  <si>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</si>
  <si>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</si>
  <si>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</si>
  <si>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</si>
  <si>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</si>
  <si>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</si>
  <si>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</si>
  <si>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</si>
  <si>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</si>
  <si>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</si>
  <si>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</si>
  <si>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</si>
  <si>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</si>
  <si>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</si>
  <si>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</si>
  <si>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</si>
  <si>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</si>
  <si>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</si>
  <si>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</si>
  <si>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</si>
  <si>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</si>
  <si>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</si>
  <si>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</si>
  <si>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</si>
  <si>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</si>
  <si>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</si>
  <si>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</si>
  <si>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</si>
  <si>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</si>
  <si>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</si>
  <si>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</si>
  <si>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</si>
  <si>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</si>
  <si>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</si>
  <si>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</si>
  <si>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</si>
  <si>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</si>
  <si>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</si>
  <si>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</si>
  <si>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</si>
  <si>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</si>
  <si>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</si>
  <si>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</si>
  <si>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</si>
  <si>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</si>
  <si>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</si>
  <si>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</si>
  <si>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</si>
  <si>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</si>
  <si>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</si>
  <si>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</si>
  <si>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</si>
  <si>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</si>
  <si>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</si>
  <si>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</si>
  <si>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</si>
  <si>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</si>
  <si>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</si>
  <si>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</si>
  <si>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</si>
  <si>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</si>
  <si>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</si>
  <si>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</si>
  <si>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</si>
  <si>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</si>
  <si>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</si>
  <si>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</si>
  <si>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</si>
  <si>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</si>
  <si>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</si>
  <si>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</si>
  <si>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</si>
  <si>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</si>
  <si>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</si>
  <si>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</si>
  <si>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</si>
  <si>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</si>
  <si>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</si>
  <si>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</si>
  <si>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</si>
  <si>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</si>
  <si>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</si>
  <si>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</si>
  <si>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</si>
  <si>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</si>
  <si>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</si>
  <si>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</si>
  <si>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</si>
  <si>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</si>
  <si>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</si>
  <si>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</si>
  <si>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</si>
  <si>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</si>
  <si>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</si>
  <si>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</si>
  <si>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</si>
  <si>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</si>
  <si>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</si>
  <si>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</si>
  <si>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</si>
  <si>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</si>
  <si>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</si>
  <si>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</si>
  <si>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</si>
  <si>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</si>
  <si>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</si>
  <si>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</si>
  <si>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</si>
  <si>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</si>
  <si>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</si>
  <si>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</si>
  <si>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</si>
  <si>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</si>
  <si>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</si>
  <si>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</si>
  <si>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</si>
  <si>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</si>
  <si>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</si>
  <si>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</si>
  <si>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</si>
  <si>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</si>
  <si>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</si>
  <si>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</si>
  <si>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</si>
  <si>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</si>
  <si>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</si>
  <si>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</si>
  <si>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</si>
  <si>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</si>
  <si>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</si>
  <si>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</si>
  <si>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</si>
  <si>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</si>
  <si>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</si>
  <si>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</si>
  <si>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</si>
  <si>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</si>
  <si>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</si>
  <si>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</si>
  <si>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</si>
  <si>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</si>
  <si>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</si>
  <si>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</si>
  <si>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</si>
  <si>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</si>
  <si>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</si>
  <si>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</si>
  <si>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</si>
  <si>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</si>
  <si>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</si>
  <si>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</si>
  <si>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</si>
  <si>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</si>
  <si>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</si>
  <si>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</si>
  <si>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</si>
  <si>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</si>
  <si>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</si>
  <si>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</si>
  <si>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</si>
  <si>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</si>
  <si>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</si>
  <si>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</si>
  <si>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</si>
  <si>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</si>
  <si>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</si>
  <si>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</si>
  <si>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</si>
  <si>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</si>
  <si>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</si>
  <si>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</si>
  <si>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</si>
  <si>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</si>
  <si>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</si>
  <si>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</si>
  <si>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</si>
  <si>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</si>
  <si>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</si>
  <si>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</si>
  <si>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</si>
  <si>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</si>
  <si>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</si>
  <si>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</si>
  <si>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</si>
  <si>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</si>
  <si>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</si>
  <si>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</si>
  <si>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</si>
  <si>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</si>
  <si>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</si>
  <si>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</si>
  <si>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</si>
  <si>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</si>
  <si>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</si>
  <si>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</si>
  <si>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</si>
  <si>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</si>
  <si>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</si>
  <si>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</si>
  <si>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</si>
  <si>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</si>
  <si>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</si>
  <si>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</si>
  <si>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</si>
  <si>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</si>
  <si>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</si>
  <si>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</si>
  <si>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</si>
  <si>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</si>
  <si>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</si>
  <si>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</si>
  <si>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</si>
  <si>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</si>
  <si>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</si>
  <si>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</si>
  <si>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</si>
  <si>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</si>
  <si>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</si>
  <si>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</si>
  <si>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</si>
  <si>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</si>
  <si>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</si>
  <si>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</si>
  <si>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</si>
  <si>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</si>
  <si>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</si>
  <si>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</si>
  <si>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</si>
  <si>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</si>
  <si>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</si>
  <si>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</si>
  <si>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</si>
  <si>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</si>
  <si>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</si>
  <si>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</si>
  <si>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</si>
  <si>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</si>
  <si>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</si>
  <si>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</si>
  <si>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</si>
  <si>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</si>
  <si>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</si>
  <si>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</si>
  <si>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</si>
  <si>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</si>
  <si>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</si>
  <si>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</si>
  <si>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</si>
  <si>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</si>
  <si>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</si>
  <si>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</si>
  <si>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</si>
  <si>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</si>
  <si>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</si>
  <si>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</si>
  <si>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</si>
  <si>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</si>
  <si>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</si>
  <si>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</si>
  <si>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</si>
  <si>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</si>
  <si>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</si>
  <si>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</si>
  <si>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</si>
  <si>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</si>
  <si>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</si>
  <si>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</si>
  <si>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</si>
  <si>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</si>
  <si>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</si>
  <si>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</si>
  <si>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</si>
  <si>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</si>
  <si>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</si>
  <si>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</si>
  <si>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</si>
  <si>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</si>
  <si>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</si>
  <si>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</si>
  <si>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</si>
  <si>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</si>
  <si>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</si>
  <si>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</si>
  <si>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</si>
  <si>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</si>
  <si>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</si>
  <si>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</si>
  <si>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</si>
  <si>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</si>
  <si>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</si>
  <si>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</si>
  <si>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</si>
  <si>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</si>
  <si>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</si>
  <si>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</si>
  <si>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</si>
  <si>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</si>
  <si>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</si>
  <si>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</si>
  <si>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</si>
  <si>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</si>
  <si>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</si>
  <si>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</si>
  <si>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</si>
  <si>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</si>
  <si>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</si>
  <si>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</si>
  <si>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</si>
  <si>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</si>
  <si>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</si>
  <si>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</si>
  <si>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</si>
  <si>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</si>
  <si>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</si>
  <si>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</si>
  <si>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</si>
  <si>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</si>
  <si>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</si>
  <si>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</si>
  <si>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</si>
  <si>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</si>
  <si>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</si>
  <si>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</si>
  <si>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</si>
  <si>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</si>
  <si>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</si>
  <si>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</si>
  <si>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</si>
  <si>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</si>
  <si>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</si>
  <si>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</si>
  <si>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</si>
  <si>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</si>
  <si>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</si>
  <si>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</si>
  <si>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</si>
  <si>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</si>
  <si>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</si>
  <si>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</si>
  <si>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</si>
  <si>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</si>
  <si>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</si>
  <si>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</si>
  <si>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</si>
  <si>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</si>
  <si>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</si>
  <si>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</si>
  <si>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</si>
  <si>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</si>
  <si>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</si>
  <si>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</si>
  <si>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</si>
  <si>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</si>
  <si>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</si>
  <si>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</si>
  <si>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</si>
  <si>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</si>
  <si>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</si>
  <si>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</si>
  <si>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</si>
  <si>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</si>
  <si>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</si>
  <si>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</si>
  <si>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</si>
  <si>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</si>
  <si>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</si>
  <si>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</si>
  <si>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</si>
  <si>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</si>
  <si>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</si>
  <si>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</si>
  <si>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</si>
  <si>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</si>
  <si>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</si>
  <si>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</si>
  <si>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</si>
  <si>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</si>
  <si>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</si>
  <si>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</si>
  <si>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</si>
  <si>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</si>
  <si>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</si>
  <si>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</si>
  <si>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</si>
  <si>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</si>
  <si>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</si>
  <si>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</si>
  <si>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</si>
  <si>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</si>
  <si>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</si>
  <si>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</si>
  <si>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</si>
  <si>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</si>
  <si>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</si>
  <si>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</si>
  <si>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</si>
  <si>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</si>
  <si>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</si>
  <si>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</si>
  <si>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</si>
  <si>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</si>
  <si>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</si>
  <si>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</si>
  <si>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</si>
  <si>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</si>
  <si>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</si>
  <si>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</si>
  <si>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</si>
  <si>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</si>
  <si>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</si>
  <si>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</si>
  <si>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</si>
  <si>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</si>
  <si>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</si>
  <si>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</si>
  <si>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</si>
  <si>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</si>
  <si>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</si>
  <si>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</si>
  <si>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</si>
  <si>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</si>
  <si>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</si>
  <si>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</si>
  <si>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</si>
  <si>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</si>
  <si>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</si>
  <si>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</si>
  <si>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</si>
  <si>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</si>
  <si>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</si>
  <si>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</si>
  <si>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</si>
  <si>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</si>
  <si>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</si>
  <si>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</si>
  <si>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</si>
  <si>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</si>
  <si>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</si>
  <si>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</si>
  <si>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</si>
  <si>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</si>
  <si>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</si>
  <si>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</si>
  <si>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</si>
  <si>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</si>
  <si>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</si>
  <si>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</si>
  <si>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</si>
  <si>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</si>
  <si>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</si>
  <si>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</si>
  <si>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</si>
  <si>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</si>
  <si>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</si>
  <si>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</si>
  <si>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</si>
  <si>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</si>
  <si>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</si>
  <si>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</si>
  <si>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</si>
  <si>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</si>
  <si>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</si>
  <si>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</si>
  <si>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</si>
  <si>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</si>
  <si>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</si>
  <si>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</si>
  <si>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</si>
  <si>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</si>
  <si>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</si>
  <si>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</si>
  <si>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</si>
  <si>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</si>
  <si>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</si>
  <si>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</si>
  <si>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</si>
  <si>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</si>
  <si>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</si>
  <si>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</si>
  <si>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</si>
  <si>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</si>
  <si>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</si>
  <si>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</si>
  <si>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</si>
  <si>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</si>
  <si>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</si>
  <si>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</si>
  <si>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</si>
  <si>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</si>
  <si>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</si>
  <si>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</si>
  <si>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</si>
  <si>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</si>
  <si>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</si>
  <si>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</si>
  <si>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</si>
  <si>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</si>
  <si>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</si>
  <si>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</si>
  <si>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</si>
  <si>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</si>
  <si>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</si>
  <si>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</si>
  <si>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</si>
  <si>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</si>
  <si>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</si>
  <si>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</si>
  <si>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</si>
  <si>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</si>
  <si>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</si>
  <si>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</si>
  <si>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</si>
  <si>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</si>
  <si>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</si>
  <si>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</si>
  <si>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</si>
  <si>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</si>
  <si>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</si>
  <si>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</si>
  <si>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</si>
  <si>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</si>
  <si>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</si>
  <si>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</si>
  <si>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</si>
  <si>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</si>
  <si>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</si>
  <si>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</si>
  <si>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</si>
  <si>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</si>
  <si>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</si>
  <si>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</si>
  <si>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</si>
  <si>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</si>
  <si>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</si>
  <si>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</si>
  <si>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</si>
  <si>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</si>
  <si>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</si>
  <si>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</si>
  <si>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</si>
  <si>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</si>
  <si>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</si>
  <si>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</si>
  <si>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</si>
  <si>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</si>
  <si>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</si>
  <si>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</si>
  <si>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</si>
  <si>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</si>
  <si>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</si>
  <si>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</si>
  <si>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</si>
  <si>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</si>
  <si>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</si>
  <si>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</si>
  <si>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</si>
  <si>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</si>
  <si>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</si>
  <si>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</si>
  <si>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</si>
  <si>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</si>
  <si>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</si>
  <si>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</si>
  <si>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</si>
  <si>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</si>
  <si>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</si>
  <si>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</si>
  <si>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</si>
  <si>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</si>
  <si>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</si>
  <si>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</si>
  <si>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</si>
  <si>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</si>
  <si>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</si>
  <si>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</si>
  <si>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</si>
  <si>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</si>
  <si>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</si>
  <si>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</si>
  <si>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</si>
  <si>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</si>
  <si>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</si>
  <si>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</si>
  <si>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</si>
  <si>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</si>
  <si>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</si>
  <si>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</si>
  <si>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</si>
  <si>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</si>
  <si>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</si>
  <si>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</si>
  <si>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</si>
  <si>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</si>
  <si>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</si>
  <si>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</si>
  <si>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</si>
  <si>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</si>
  <si>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</si>
  <si>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</si>
  <si>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</si>
  <si>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</si>
  <si>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</si>
  <si>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</si>
  <si>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</si>
  <si>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</si>
  <si>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</si>
  <si>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</si>
  <si>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</si>
  <si>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</si>
  <si>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</si>
  <si>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</si>
  <si>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</si>
  <si>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</si>
  <si>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</si>
  <si>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</si>
  <si>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</si>
  <si>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</si>
  <si>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</si>
  <si>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</si>
  <si>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</si>
  <si>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</si>
  <si>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</si>
  <si>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</si>
  <si>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</si>
  <si>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</si>
  <si>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</si>
  <si>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</si>
  <si>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</si>
  <si>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</si>
  <si>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</si>
  <si>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</si>
  <si>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</si>
  <si>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</si>
  <si>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</si>
  <si>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</si>
  <si>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</si>
  <si>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</si>
  <si>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</si>
  <si>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</si>
  <si>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</si>
  <si>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</si>
  <si>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</si>
  <si>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</si>
  <si>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</si>
  <si>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</si>
  <si>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</si>
  <si>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</si>
  <si>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</si>
  <si>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</si>
  <si>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</si>
  <si>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</si>
  <si>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</si>
  <si>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</si>
  <si>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</si>
  <si>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</si>
  <si>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</si>
  <si>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</si>
  <si>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</si>
  <si>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</si>
  <si>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</si>
  <si>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</si>
  <si>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</si>
  <si>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</si>
  <si>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</si>
  <si>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</si>
  <si>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</si>
  <si>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</si>
  <si>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</si>
  <si>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</si>
  <si>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</si>
  <si>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</si>
  <si>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</si>
  <si>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</si>
  <si>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</si>
  <si>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</si>
  <si>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</si>
  <si>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</si>
  <si>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</si>
  <si>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</si>
  <si>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</si>
  <si>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</si>
  <si>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</si>
  <si>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</si>
  <si>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</si>
  <si>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</si>
  <si>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</si>
  <si>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</si>
  <si>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</si>
  <si>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</si>
  <si>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</si>
  <si>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</si>
  <si>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</si>
  <si>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</si>
  <si>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</si>
  <si>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</si>
  <si>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</si>
  <si>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</si>
  <si>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</si>
  <si>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</si>
  <si>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</si>
  <si>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</si>
  <si>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</si>
  <si>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</si>
  <si>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</si>
  <si>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</si>
  <si>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</si>
  <si>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</si>
  <si>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</si>
  <si>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</si>
  <si>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</si>
  <si>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</si>
  <si>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</si>
  <si>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</si>
  <si>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</si>
  <si>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</si>
  <si>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</si>
  <si>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</si>
  <si>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</si>
  <si>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</si>
  <si>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</si>
  <si>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</si>
  <si>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</si>
  <si>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</si>
  <si>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</si>
  <si>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</si>
  <si>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</si>
  <si>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</si>
  <si>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</si>
  <si>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</si>
  <si>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</si>
  <si>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</si>
  <si>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</si>
  <si>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</si>
  <si>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</si>
  <si>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</si>
  <si>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</si>
  <si>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</si>
  <si>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</si>
  <si>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</si>
  <si>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</si>
  <si>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</si>
  <si>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</si>
  <si>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</si>
  <si>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</si>
  <si>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</si>
  <si>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</si>
  <si>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</si>
  <si>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</si>
  <si>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</si>
  <si>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</si>
  <si>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</si>
  <si>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</si>
  <si>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</si>
  <si>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</si>
  <si>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</si>
  <si>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</si>
  <si>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</si>
  <si>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</si>
  <si>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</si>
  <si>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</si>
  <si>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</si>
  <si>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</si>
  <si>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</si>
  <si>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</si>
  <si>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</si>
  <si>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</si>
  <si>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</si>
  <si>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</si>
  <si>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</si>
  <si>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</si>
  <si>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</si>
  <si>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</si>
  <si>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</si>
  <si>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</si>
  <si>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</si>
  <si>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</si>
  <si>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</si>
  <si>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</si>
  <si>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</si>
  <si>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</si>
  <si>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</si>
  <si>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</si>
  <si>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</si>
  <si>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</si>
  <si>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</si>
  <si>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</si>
  <si>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</si>
  <si>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</si>
  <si>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</si>
  <si>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</si>
  <si>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</si>
  <si>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</si>
  <si>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</si>
  <si>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</si>
  <si>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</si>
  <si>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</si>
  <si>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</si>
  <si>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</si>
  <si>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</si>
  <si>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</si>
  <si>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</si>
  <si>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</si>
  <si>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</si>
  <si>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</si>
  <si>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</si>
  <si>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</si>
  <si>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</si>
  <si>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</si>
  <si>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</si>
  <si>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</si>
  <si>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</si>
  <si>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</si>
  <si>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</si>
  <si>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</si>
  <si>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</si>
  <si>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</si>
  <si>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</si>
  <si>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</si>
  <si>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</si>
  <si>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</si>
  <si>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</si>
  <si>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</si>
  <si>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</si>
  <si>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</si>
  <si>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</si>
  <si>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</si>
  <si>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</si>
  <si>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</si>
  <si>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</si>
  <si>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</si>
  <si>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</si>
  <si>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</si>
  <si>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</si>
  <si>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</si>
  <si>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</si>
  <si>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</si>
  <si>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</si>
  <si>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</si>
  <si>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</si>
  <si>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</si>
  <si>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</si>
  <si>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</si>
  <si>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</si>
  <si>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</si>
  <si>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</si>
  <si>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</si>
  <si>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</si>
  <si>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</si>
  <si>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</si>
  <si>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</si>
  <si>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</si>
  <si>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</si>
  <si>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</si>
  <si>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</si>
  <si>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</si>
  <si>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</si>
  <si>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</si>
  <si>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</si>
  <si>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</si>
  <si>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</si>
  <si>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</si>
  <si>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</si>
  <si>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</si>
  <si>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</si>
  <si>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</si>
  <si>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</si>
  <si>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</si>
  <si>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</si>
  <si>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</si>
  <si>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</si>
  <si>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</si>
  <si>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</si>
  <si>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</si>
  <si>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</si>
  <si>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</si>
  <si>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</si>
  <si>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</si>
  <si>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</si>
  <si>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</si>
  <si>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</si>
  <si>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</si>
  <si>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</si>
  <si>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</si>
  <si>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</si>
  <si>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</si>
  <si>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</si>
  <si>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</si>
  <si>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</si>
  <si>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</si>
  <si>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</si>
  <si>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</si>
  <si>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</si>
  <si>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</si>
  <si>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</si>
  <si>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</si>
  <si>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</si>
  <si>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</si>
  <si>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</si>
  <si>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</si>
  <si>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</si>
  <si>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</si>
  <si>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</si>
  <si>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</si>
  <si>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</si>
  <si>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</si>
  <si>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</si>
  <si>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</si>
  <si>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</si>
  <si>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</si>
  <si>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</si>
  <si>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</si>
  <si>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</si>
  <si>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</si>
  <si>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</si>
  <si>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</si>
  <si>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</si>
  <si>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</si>
  <si>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</si>
  <si>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</si>
  <si>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</si>
  <si>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</si>
  <si>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</si>
  <si>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</si>
  <si>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</si>
  <si>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</si>
  <si>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</si>
  <si>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</si>
  <si>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</si>
  <si>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</si>
  <si>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</si>
  <si>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</si>
  <si>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</si>
  <si>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</si>
  <si>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</si>
  <si>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</si>
  <si>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</si>
  <si>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</si>
  <si>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</si>
  <si>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</si>
  <si>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</si>
  <si>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</si>
  <si>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</si>
  <si>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</si>
  <si>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</si>
  <si>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</si>
  <si>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</si>
  <si>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</si>
  <si>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</si>
  <si>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</si>
  <si>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</si>
  <si>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</si>
  <si>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</si>
  <si>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</si>
  <si>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</si>
  <si>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</si>
  <si>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</si>
  <si>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</si>
  <si>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</si>
  <si>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</si>
  <si>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</si>
  <si>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</si>
  <si>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</si>
  <si>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</si>
  <si>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</si>
  <si>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</si>
  <si>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</si>
  <si>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</si>
  <si>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</si>
  <si>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</si>
  <si>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</si>
  <si>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</si>
  <si>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</si>
  <si>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</si>
  <si>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</si>
  <si>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</si>
  <si>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</si>
  <si>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</si>
  <si>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</si>
  <si>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</si>
  <si>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</si>
  <si>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</si>
  <si>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</si>
  <si>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</si>
  <si>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</si>
  <si>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</si>
  <si>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</si>
  <si>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</si>
  <si>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</si>
  <si>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</si>
  <si>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</si>
  <si>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</si>
  <si>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</si>
  <si>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</si>
  <si>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</si>
  <si>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</si>
  <si>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</si>
  <si>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</si>
  <si>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</si>
  <si>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</si>
  <si>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</si>
  <si>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</si>
  <si>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</si>
  <si>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</si>
  <si>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</si>
  <si>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</si>
  <si>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</si>
  <si>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</si>
  <si>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</si>
  <si>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</si>
  <si>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</si>
  <si>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</si>
  <si>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</si>
  <si>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</si>
  <si>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</si>
  <si>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</si>
  <si>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</si>
  <si>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</si>
  <si>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</si>
  <si>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</si>
  <si>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</si>
  <si>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</si>
  <si>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</si>
  <si>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</si>
  <si>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</si>
  <si>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</si>
  <si>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</si>
  <si>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</si>
  <si>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</si>
  <si>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</si>
  <si>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</si>
  <si>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</si>
  <si>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</si>
  <si>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</si>
  <si>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</si>
  <si>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</si>
  <si>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</si>
  <si>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</si>
  <si>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</si>
  <si>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</si>
  <si>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</si>
  <si>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</si>
  <si>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</si>
  <si>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</si>
  <si>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</si>
  <si>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</si>
  <si>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</si>
  <si>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</si>
  <si>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</si>
  <si>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</si>
  <si>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</si>
  <si>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</si>
  <si>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</si>
  <si>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</si>
  <si>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</si>
  <si>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</si>
  <si>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</si>
  <si>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</si>
  <si>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</si>
  <si>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</si>
  <si>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</si>
  <si>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</si>
  <si>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</si>
  <si>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</si>
  <si>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</si>
  <si>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</si>
  <si>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</si>
  <si>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</si>
  <si>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</si>
  <si>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</si>
  <si>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</si>
  <si>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</si>
  <si>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</si>
  <si>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</si>
  <si>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</si>
  <si>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</si>
  <si>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</si>
  <si>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</si>
  <si>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</si>
  <si>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</si>
  <si>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</si>
  <si>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</si>
  <si>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</si>
  <si>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</si>
  <si>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</si>
  <si>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</si>
  <si>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</si>
  <si>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</si>
  <si>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</si>
  <si>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</si>
  <si>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</si>
  <si>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</si>
  <si>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</si>
  <si>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</si>
  <si>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</si>
  <si>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</si>
  <si>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</si>
  <si>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</si>
  <si>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</si>
  <si>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</si>
  <si>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</si>
  <si>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</si>
  <si>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</si>
  <si>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</si>
  <si>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</si>
  <si>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</si>
  <si>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</si>
  <si>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</si>
  <si>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</si>
  <si>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</si>
  <si>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</si>
  <si>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</si>
  <si>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</si>
  <si>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</si>
  <si>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</si>
  <si>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</si>
  <si>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</si>
  <si>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</si>
  <si>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</si>
  <si>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</si>
  <si>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</si>
  <si>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</si>
  <si>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</si>
  <si>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</si>
  <si>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</si>
  <si>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</si>
  <si>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</si>
  <si>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</si>
  <si>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</si>
  <si>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</si>
  <si>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</si>
  <si>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</si>
  <si>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</si>
  <si>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</si>
  <si>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</si>
  <si>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</si>
  <si>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</si>
  <si>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</si>
  <si>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</si>
  <si>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</si>
  <si>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</si>
  <si>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</si>
  <si>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</si>
  <si>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</si>
  <si>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</si>
  <si>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</si>
  <si>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</si>
  <si>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</si>
  <si>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</si>
  <si>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</si>
  <si>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</si>
  <si>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</si>
  <si>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</si>
  <si>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</si>
  <si>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</si>
  <si>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</si>
  <si>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</si>
  <si>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</si>
  <si>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</si>
  <si>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</si>
  <si>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</si>
  <si>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</si>
  <si>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</si>
  <si>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</si>
  <si>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</si>
  <si>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</si>
  <si>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</si>
  <si>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</si>
  <si>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</si>
  <si>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</si>
  <si>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</si>
  <si>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</si>
  <si>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</si>
  <si>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</si>
  <si>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</si>
  <si>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</si>
  <si>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</si>
  <si>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</si>
  <si>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</si>
  <si>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</si>
  <si>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</si>
  <si>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</si>
  <si>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</si>
  <si>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</si>
  <si>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</si>
  <si>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</si>
  <si>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</si>
  <si>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</si>
  <si>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</si>
  <si>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</si>
  <si>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</si>
  <si>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</si>
  <si>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</si>
  <si>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</si>
  <si>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</si>
  <si>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</si>
  <si>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</si>
  <si>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</si>
  <si>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</si>
  <si>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</si>
  <si>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</si>
  <si>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</si>
  <si>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</si>
  <si>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</si>
  <si>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</si>
  <si>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</si>
  <si>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</si>
  <si>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</si>
  <si>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</si>
  <si>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</si>
  <si>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</si>
  <si>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</si>
  <si>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</si>
  <si>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</si>
  <si>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</si>
  <si>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</si>
  <si>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</si>
  <si>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</si>
  <si>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</si>
  <si>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</si>
  <si>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</si>
  <si>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</si>
  <si>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</si>
  <si>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</si>
  <si>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</si>
  <si>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</si>
  <si>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</si>
  <si>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</si>
  <si>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</si>
  <si>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</si>
  <si>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</si>
  <si>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</si>
  <si>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</si>
  <si>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</si>
  <si>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</si>
  <si>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</si>
  <si>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</si>
  <si>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</si>
  <si>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</si>
  <si>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</si>
  <si>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</si>
  <si>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</si>
  <si>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</si>
  <si>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</si>
  <si>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</si>
  <si>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</si>
  <si>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</si>
  <si>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</si>
  <si>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</si>
  <si>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</si>
  <si>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</si>
  <si>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</si>
  <si>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</si>
  <si>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</si>
  <si>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</si>
  <si>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</si>
  <si>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</si>
  <si>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</si>
  <si>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</si>
  <si>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</si>
  <si>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</si>
  <si>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</si>
  <si>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</si>
  <si>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</si>
  <si>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</si>
  <si>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</si>
  <si>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</si>
  <si>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</si>
  <si>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</si>
  <si>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</si>
  <si>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</si>
  <si>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</si>
  <si>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</si>
  <si>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</si>
  <si>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</si>
  <si>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</si>
  <si>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</si>
  <si>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</si>
  <si>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</si>
  <si>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</si>
  <si>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</si>
  <si>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</si>
  <si>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</si>
  <si>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</si>
  <si>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</si>
  <si>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</si>
  <si>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</si>
  <si>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</si>
  <si>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</si>
  <si>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</si>
  <si>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</si>
  <si>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</si>
  <si>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</si>
  <si>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</si>
  <si>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</si>
  <si>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</si>
  <si>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</si>
  <si>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</si>
  <si>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</si>
  <si>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</si>
  <si>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</si>
  <si>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</si>
  <si>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</si>
  <si>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</si>
  <si>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</si>
  <si>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</si>
  <si>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</si>
  <si>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</si>
  <si>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</si>
  <si>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</si>
  <si>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</si>
  <si>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</si>
  <si>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</si>
  <si>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</si>
  <si>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</si>
  <si>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</si>
  <si>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</si>
  <si>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</si>
  <si>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</si>
  <si>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</si>
  <si>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</si>
  <si>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</si>
  <si>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</si>
  <si>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</si>
  <si>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</si>
  <si>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</si>
  <si>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</si>
  <si>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</si>
  <si>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</si>
  <si>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</si>
  <si>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</si>
  <si>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</si>
  <si>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</si>
  <si>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</si>
  <si>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</si>
  <si>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</si>
  <si>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</si>
  <si>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</si>
  <si>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</si>
  <si>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</si>
  <si>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</si>
  <si>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</si>
  <si>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</si>
  <si>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</si>
  <si>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</si>
  <si>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</si>
  <si>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</si>
  <si>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</si>
  <si>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</si>
  <si>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</si>
  <si>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</si>
  <si>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</si>
  <si>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</si>
  <si>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</si>
  <si>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</si>
  <si>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</si>
  <si>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</si>
  <si>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</si>
  <si>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</si>
  <si>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</si>
  <si>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</si>
  <si>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</si>
  <si>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</si>
  <si>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</si>
  <si>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</si>
  <si>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</si>
  <si>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</si>
  <si>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</si>
  <si>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</si>
  <si>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</si>
  <si>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</si>
  <si>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</si>
  <si>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</si>
  <si>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</si>
  <si>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</si>
  <si>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</si>
  <si>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</si>
  <si>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</si>
  <si>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</si>
  <si>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</si>
  <si>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</si>
  <si>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</si>
  <si>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</si>
  <si>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</si>
  <si>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</si>
  <si>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</si>
  <si>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</si>
  <si>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</si>
  <si>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</si>
  <si>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</si>
  <si>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</si>
  <si>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</si>
  <si>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</si>
  <si>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</si>
  <si>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</si>
  <si>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</si>
  <si>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</si>
  <si>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</si>
  <si>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</si>
  <si>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</si>
  <si>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</si>
  <si>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</si>
  <si>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</si>
  <si>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</si>
  <si>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</si>
  <si>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</si>
  <si>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</si>
  <si>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</si>
  <si>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</si>
  <si>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</si>
  <si>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</si>
  <si>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</si>
  <si>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</si>
  <si>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</si>
  <si>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</si>
  <si>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</si>
  <si>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</si>
  <si>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</si>
  <si>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</si>
  <si>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</si>
  <si>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</si>
  <si>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</si>
  <si>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</si>
  <si>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</si>
  <si>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</si>
  <si>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</si>
  <si>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</si>
  <si>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</si>
  <si>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</si>
  <si>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</si>
  <si>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</si>
  <si>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</si>
  <si>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</si>
  <si>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</si>
  <si>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</si>
  <si>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</si>
  <si>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</si>
  <si>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</si>
  <si>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</si>
  <si>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</si>
  <si>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</si>
  <si>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</si>
  <si>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</si>
  <si>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</si>
  <si>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</si>
  <si>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</si>
  <si>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</si>
  <si>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</si>
  <si>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</si>
  <si>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</si>
  <si>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</si>
  <si>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</si>
  <si>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</si>
  <si>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</si>
  <si>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</si>
  <si>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</si>
  <si>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</si>
  <si>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</si>
  <si>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</si>
  <si>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</si>
  <si>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</si>
  <si>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</si>
  <si>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</si>
  <si>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</si>
  <si>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</si>
  <si>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</si>
  <si>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</si>
  <si>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</si>
  <si>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</si>
  <si>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</si>
  <si>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</si>
  <si>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</si>
  <si>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</si>
  <si>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</si>
  <si>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</si>
  <si>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</si>
  <si>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</si>
  <si>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</si>
  <si>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</si>
  <si>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</si>
  <si>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</si>
  <si>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</si>
  <si>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</si>
  <si>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</si>
  <si>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</si>
  <si>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</si>
  <si>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</si>
  <si>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</si>
  <si>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</si>
  <si>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</si>
  <si>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</si>
  <si>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</si>
  <si>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</si>
  <si>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</si>
  <si>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</si>
  <si>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</si>
  <si>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</si>
  <si>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</si>
  <si>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</si>
  <si>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</si>
  <si>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</si>
  <si>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</si>
  <si>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</si>
  <si>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</si>
  <si>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</si>
  <si>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</si>
  <si>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</si>
  <si>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</si>
  <si>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</si>
  <si>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</si>
  <si>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</si>
  <si>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</si>
  <si>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</si>
  <si>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</si>
  <si>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</si>
  <si>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</si>
  <si>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</si>
  <si>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</si>
  <si>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</si>
  <si>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</si>
  <si>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</si>
  <si>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</si>
  <si>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</si>
  <si>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</si>
  <si>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</si>
  <si>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</si>
  <si>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</si>
  <si>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</si>
  <si>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</si>
  <si>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</si>
  <si>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</si>
  <si>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</si>
  <si>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</si>
  <si>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</si>
  <si>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</si>
  <si>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</si>
  <si>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</si>
  <si>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</si>
  <si>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</si>
  <si>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</si>
  <si>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</si>
  <si>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</si>
  <si>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</si>
  <si>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</si>
  <si>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</si>
  <si>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</si>
  <si>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</si>
  <si>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</si>
  <si>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</si>
  <si>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</si>
  <si>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</si>
  <si>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</si>
  <si>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</si>
  <si>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</si>
  <si>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</si>
  <si>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</si>
  <si>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</si>
  <si>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</si>
  <si>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</si>
  <si>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</si>
  <si>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</si>
  <si>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</si>
  <si>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</si>
  <si>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</si>
  <si>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</si>
  <si>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</si>
  <si>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</si>
  <si>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</si>
  <si>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</si>
  <si>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</si>
  <si>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</si>
  <si>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</si>
  <si>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</si>
  <si>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</si>
  <si>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</si>
  <si>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</si>
  <si>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</si>
  <si>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</si>
  <si>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</si>
  <si>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</si>
  <si>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</si>
  <si>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</si>
  <si>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</si>
  <si>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</si>
  <si>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</si>
  <si>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</si>
  <si>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</si>
  <si>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</si>
  <si>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</si>
  <si>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</si>
  <si>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</si>
  <si>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</si>
  <si>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</si>
  <si>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</si>
  <si>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</si>
  <si>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</si>
  <si>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</si>
  <si>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</si>
  <si>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</si>
  <si>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</si>
  <si>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</si>
  <si>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</si>
  <si>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</si>
  <si>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</si>
  <si>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</si>
  <si>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</si>
  <si>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</si>
  <si>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</si>
  <si>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</si>
  <si>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</si>
  <si>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</si>
  <si>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</si>
  <si>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</si>
  <si>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</si>
  <si>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</si>
  <si>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</si>
  <si>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</si>
  <si>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</si>
  <si>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</si>
  <si>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</si>
  <si>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</si>
  <si>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</si>
  <si>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</si>
  <si>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</si>
  <si>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</si>
  <si>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</si>
  <si>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</si>
  <si>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</si>
  <si>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</si>
  <si>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</si>
  <si>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</si>
  <si>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</si>
  <si>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</si>
  <si>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</si>
  <si>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</si>
  <si>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</si>
  <si>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</si>
  <si>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</si>
  <si>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</si>
  <si>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</si>
  <si>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</si>
  <si>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</si>
  <si>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</si>
  <si>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</si>
  <si>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</si>
  <si>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</si>
  <si>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</si>
  <si>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</si>
  <si>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</si>
  <si>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</si>
  <si>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</si>
  <si>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</si>
  <si>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</si>
  <si>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</si>
  <si>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</si>
  <si>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</si>
  <si>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</si>
  <si>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</si>
  <si>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</si>
  <si>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</si>
  <si>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</si>
  <si>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</si>
  <si>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</si>
  <si>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</si>
  <si>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</si>
  <si>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</si>
  <si>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</si>
  <si>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</si>
  <si>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</si>
  <si>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</si>
  <si>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</si>
  <si>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</si>
  <si>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</si>
  <si>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</si>
  <si>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</si>
  <si>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</si>
  <si>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</si>
  <si>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</si>
  <si>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</si>
  <si>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</si>
  <si>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</si>
  <si>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</si>
  <si>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</si>
  <si>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</si>
  <si>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</si>
  <si>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</si>
  <si>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</si>
  <si>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</si>
  <si>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</si>
  <si>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</si>
  <si>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</si>
  <si>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</si>
  <si>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</si>
  <si>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</si>
  <si>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</si>
  <si>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</si>
  <si>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</si>
  <si>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</si>
  <si>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</si>
  <si>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</si>
  <si>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</si>
  <si>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</si>
  <si>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</si>
  <si>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</si>
  <si>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</si>
  <si>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</si>
  <si>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</si>
  <si>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</si>
  <si>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</si>
  <si>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</si>
  <si>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</si>
  <si>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</si>
  <si>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</si>
  <si>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</si>
  <si>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</si>
  <si>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</si>
  <si>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</si>
  <si>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</si>
  <si>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</si>
  <si>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</si>
  <si>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</si>
  <si>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</si>
  <si>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</si>
  <si>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</si>
  <si>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</si>
  <si>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</si>
  <si>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</si>
  <si>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</si>
  <si>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</si>
  <si>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</si>
  <si>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</si>
  <si>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</si>
  <si>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</si>
  <si>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</si>
  <si>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</si>
  <si>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</si>
  <si>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</si>
  <si>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</si>
  <si>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</si>
  <si>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</si>
  <si>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</si>
  <si>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</si>
  <si>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</si>
  <si>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</si>
  <si>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</si>
  <si>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</si>
  <si>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</si>
  <si>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</si>
  <si>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</si>
  <si>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</si>
  <si>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</si>
  <si>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</si>
  <si>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</si>
  <si>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</si>
  <si>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</si>
  <si>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</si>
  <si>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</si>
  <si>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</si>
  <si>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</si>
  <si>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</si>
  <si>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</si>
  <si>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</si>
  <si>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</si>
  <si>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</si>
  <si>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</si>
  <si>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</si>
  <si>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</si>
  <si>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</si>
  <si>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</si>
  <si>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</si>
  <si>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</si>
  <si>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</si>
  <si>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</si>
  <si>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</si>
  <si>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</si>
  <si>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</si>
  <si>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</si>
  <si>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</si>
  <si>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</si>
  <si>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</si>
  <si>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</si>
  <si>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</si>
  <si>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</si>
  <si>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</si>
  <si>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</si>
  <si>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</si>
  <si>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</si>
  <si>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</si>
  <si>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</si>
  <si>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</si>
  <si>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</si>
  <si>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</si>
  <si>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</si>
  <si>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</si>
  <si>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</si>
  <si>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</si>
  <si>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</si>
  <si>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</si>
  <si>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</si>
  <si>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</si>
  <si>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</si>
  <si>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</si>
  <si>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</si>
  <si>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</si>
  <si>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</si>
  <si>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</si>
  <si>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</si>
  <si>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</si>
  <si>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</si>
  <si>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</si>
  <si>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</si>
  <si>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</si>
  <si>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</si>
  <si>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</si>
  <si>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</si>
  <si>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</si>
  <si>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</si>
  <si>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</si>
  <si>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</si>
  <si>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</si>
  <si>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</si>
  <si>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</si>
  <si>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</si>
  <si>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</si>
  <si>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</si>
  <si>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</si>
  <si>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</si>
  <si>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</si>
  <si>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</si>
  <si>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</si>
  <si>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</si>
  <si>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</si>
  <si>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</si>
  <si>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</si>
  <si>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</si>
  <si>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</si>
  <si>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</si>
  <si>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</si>
  <si>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</si>
  <si>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</si>
  <si>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</si>
  <si>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</si>
  <si>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</si>
  <si>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</si>
  <si>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</si>
  <si>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</si>
  <si>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</si>
  <si>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</si>
  <si>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</si>
  <si>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</si>
  <si>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</si>
  <si>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</si>
  <si>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</si>
  <si>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</si>
  <si>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</si>
  <si>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</si>
  <si>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</si>
  <si>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</si>
  <si>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</si>
  <si>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</si>
  <si>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</si>
  <si>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</si>
  <si>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</si>
  <si>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</si>
  <si>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</si>
  <si>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</si>
  <si>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</si>
  <si>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</si>
  <si>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</si>
  <si>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</si>
  <si>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</si>
  <si>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</si>
  <si>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</si>
  <si>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</si>
  <si>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</si>
  <si>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</si>
  <si>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</si>
  <si>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</si>
  <si>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</si>
  <si>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</si>
  <si>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</si>
  <si>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</si>
  <si>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</si>
  <si>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</si>
  <si>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</si>
  <si>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</si>
  <si>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</si>
  <si>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</si>
  <si>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</si>
  <si>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</si>
  <si>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</si>
  <si>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</si>
  <si>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</si>
  <si>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</si>
  <si>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</si>
  <si>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</si>
  <si>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</si>
  <si>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</si>
  <si>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</si>
  <si>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</si>
  <si>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</si>
  <si>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</si>
  <si>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</si>
  <si>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</si>
  <si>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</si>
  <si>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</si>
  <si>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</si>
  <si>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</si>
  <si>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</si>
  <si>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</si>
  <si>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</si>
  <si>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</si>
  <si>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</si>
  <si>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</si>
  <si>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</si>
  <si>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</si>
  <si>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</si>
  <si>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</si>
  <si>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</si>
  <si>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</si>
  <si>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</si>
  <si>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</si>
  <si>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</si>
  <si>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</si>
  <si>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</si>
  <si>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</si>
  <si>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</si>
  <si>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</si>
  <si>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</si>
  <si>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</si>
  <si>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</si>
  <si>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</si>
  <si>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</si>
  <si>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</si>
  <si>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</si>
  <si>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</si>
  <si>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</si>
  <si>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</si>
  <si>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</si>
  <si>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</si>
  <si>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</si>
  <si>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</si>
  <si>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</si>
  <si>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</si>
  <si>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</si>
  <si>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</si>
  <si>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</si>
  <si>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</si>
  <si>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</si>
  <si>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</si>
  <si>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</si>
  <si>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</si>
  <si>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</si>
  <si>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</si>
  <si>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</si>
  <si>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</si>
  <si>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</si>
  <si>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</si>
  <si>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</si>
  <si>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</si>
  <si>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</si>
  <si>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</si>
  <si>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</si>
  <si>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</si>
  <si>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</si>
  <si>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</si>
  <si>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</si>
  <si>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</si>
  <si>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</si>
  <si>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</si>
  <si>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</si>
  <si>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</si>
  <si>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</si>
  <si>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</si>
  <si>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</si>
  <si>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</si>
  <si>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</si>
  <si>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</si>
  <si>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</si>
  <si>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</si>
  <si>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</si>
  <si>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</si>
  <si>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</si>
  <si>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</si>
  <si>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</si>
  <si>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</si>
  <si>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</si>
  <si>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</si>
  <si>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</si>
  <si>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</si>
  <si>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</si>
  <si>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</si>
  <si>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</si>
  <si>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</si>
  <si>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</si>
  <si>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</si>
  <si>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</si>
  <si>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</si>
  <si>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</si>
  <si>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</si>
  <si>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</si>
  <si>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</si>
  <si>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</si>
  <si>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</si>
  <si>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</si>
  <si>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</si>
  <si>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</si>
  <si>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</si>
  <si>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</si>
  <si>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</si>
  <si>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</si>
  <si>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</si>
  <si>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</si>
  <si>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</si>
  <si>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</si>
  <si>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</si>
  <si>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</si>
  <si>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</si>
  <si>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</si>
  <si>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</si>
  <si>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</si>
  <si>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</si>
  <si>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</si>
  <si>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</si>
  <si>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</si>
  <si>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</si>
  <si>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</si>
  <si>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</si>
  <si>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</si>
  <si>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</si>
  <si>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</si>
  <si>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</si>
  <si>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</si>
  <si>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</si>
  <si>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</si>
  <si>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</si>
  <si>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</si>
  <si>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</si>
  <si>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</si>
  <si>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</si>
  <si>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</si>
  <si>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</si>
  <si>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</si>
  <si>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</si>
  <si>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</si>
  <si>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</si>
  <si>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</si>
  <si>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</si>
  <si>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</si>
  <si>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</si>
  <si>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</si>
  <si>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</si>
  <si>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</si>
  <si>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</si>
  <si>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</si>
  <si>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</si>
  <si>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</si>
  <si>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</si>
  <si>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</si>
  <si>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</si>
  <si>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</si>
  <si>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</si>
  <si>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</si>
  <si>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</si>
  <si>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</si>
  <si>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</si>
  <si>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</si>
  <si>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</si>
  <si>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</si>
  <si>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</si>
  <si>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</si>
  <si>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</si>
  <si>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</si>
  <si>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</si>
  <si>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</si>
  <si>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</si>
  <si>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</si>
  <si>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</si>
  <si>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</si>
  <si>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</si>
  <si>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</si>
  <si>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</si>
  <si>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</si>
  <si>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</si>
  <si>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</si>
  <si>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</si>
  <si>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</si>
  <si>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</si>
  <si>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</si>
  <si>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</si>
  <si>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</si>
  <si>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</si>
  <si>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</si>
  <si>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</si>
  <si>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</si>
  <si>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</si>
  <si>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</si>
  <si>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</si>
  <si>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</si>
  <si>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</si>
  <si>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</si>
  <si>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</si>
  <si>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</si>
  <si>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</si>
  <si>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</si>
  <si>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</si>
  <si>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</si>
  <si>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</si>
  <si>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</si>
  <si>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</si>
  <si>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</si>
  <si>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</si>
  <si>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</si>
  <si>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</si>
  <si>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</si>
  <si>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</si>
  <si>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</si>
  <si>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</si>
  <si>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</si>
  <si>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</si>
  <si>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</si>
  <si>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</si>
  <si>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</si>
  <si>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</si>
  <si>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</si>
  <si>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</si>
  <si>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</si>
  <si>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</si>
  <si>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</si>
  <si>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</si>
  <si>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</si>
  <si>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</si>
  <si>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</si>
  <si>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</si>
  <si>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</si>
  <si>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</si>
  <si>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</si>
  <si>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</si>
  <si>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</si>
  <si>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</si>
  <si>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</si>
  <si>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</si>
  <si>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</si>
  <si>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</si>
  <si>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</si>
  <si>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</si>
  <si>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</si>
  <si>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</si>
  <si>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</si>
  <si>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</si>
  <si>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</si>
  <si>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</si>
  <si>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</si>
  <si>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</si>
  <si>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</si>
  <si>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</si>
  <si>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</si>
  <si>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</si>
  <si>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</si>
  <si>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</si>
  <si>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</si>
  <si>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</si>
  <si>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</si>
  <si>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</si>
  <si>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</si>
  <si>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</si>
  <si>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</si>
  <si>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</si>
  <si>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</si>
  <si>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</si>
  <si>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</si>
  <si>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</si>
  <si>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</si>
  <si>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</si>
  <si>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</si>
  <si>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</si>
  <si>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</si>
  <si>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</si>
  <si>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</si>
  <si>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</si>
  <si>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</si>
  <si>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</si>
  <si>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</si>
  <si>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</si>
  <si>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</si>
  <si>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</si>
  <si>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</si>
  <si>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</si>
  <si>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</si>
  <si>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</si>
  <si>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</si>
  <si>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</si>
  <si>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</si>
  <si>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</si>
  <si>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</si>
  <si>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</si>
  <si>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</si>
  <si>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</si>
  <si>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</si>
  <si>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</si>
  <si>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</si>
  <si>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</si>
  <si>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</si>
  <si>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</si>
  <si>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</si>
  <si>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</si>
  <si>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</si>
  <si>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</si>
  <si>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</si>
  <si>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</si>
  <si>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</si>
  <si>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</si>
  <si>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</si>
  <si>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</si>
  <si>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</si>
  <si>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</si>
  <si>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</si>
  <si>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</si>
  <si>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</si>
  <si>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</si>
  <si>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</si>
  <si>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</si>
  <si>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</si>
  <si>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</si>
  <si>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</si>
  <si>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</si>
  <si>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</si>
  <si>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</si>
  <si>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</si>
  <si>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</si>
  <si>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</si>
  <si>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</si>
  <si>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</si>
  <si>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</si>
  <si>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</si>
  <si>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</si>
  <si>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</si>
  <si>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</si>
  <si>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</si>
  <si>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</si>
  <si>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</si>
  <si>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</si>
  <si>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</si>
  <si>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</si>
  <si>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</si>
  <si>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</si>
  <si>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</si>
  <si>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</si>
  <si>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</si>
  <si>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</si>
  <si>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</si>
  <si>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</si>
  <si>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</si>
  <si>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</si>
  <si>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</si>
  <si>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</si>
  <si>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</si>
  <si>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</si>
  <si>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</si>
  <si>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</si>
  <si>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</si>
  <si>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</si>
  <si>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</si>
  <si>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</si>
  <si>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</si>
  <si>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</si>
  <si>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</si>
  <si>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</si>
  <si>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</si>
  <si>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</si>
  <si>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</si>
  <si>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</si>
  <si>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</si>
  <si>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</si>
  <si>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</si>
  <si>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</si>
  <si>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</si>
  <si>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</si>
  <si>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</si>
  <si>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</si>
  <si>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</si>
  <si>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</si>
  <si>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</si>
  <si>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</si>
  <si>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</si>
  <si>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</si>
  <si>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</si>
  <si>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</si>
  <si>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</si>
  <si>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</si>
  <si>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</si>
  <si>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</si>
  <si>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</si>
  <si>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</si>
  <si>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</si>
  <si>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</si>
  <si>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</si>
  <si>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</si>
  <si>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</si>
  <si>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</si>
  <si>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</si>
  <si>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</si>
  <si>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</si>
  <si>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</si>
  <si>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</si>
  <si>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</si>
  <si>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</si>
  <si>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</si>
  <si>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</si>
  <si>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</si>
  <si>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</si>
  <si>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</si>
  <si>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</si>
  <si>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</si>
  <si>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</si>
  <si>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</si>
  <si>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</si>
  <si>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</si>
  <si>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</si>
  <si>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</si>
  <si>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</si>
  <si>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</si>
  <si>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</si>
  <si>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</si>
  <si>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</si>
  <si>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</si>
  <si>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</si>
  <si>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</si>
  <si>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</si>
  <si>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</si>
  <si>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</si>
  <si>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</si>
  <si>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</si>
  <si>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</si>
  <si>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</si>
  <si>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</si>
  <si>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</si>
  <si>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</si>
  <si>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</si>
  <si>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</si>
  <si>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</si>
  <si>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</si>
  <si>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</si>
  <si>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</si>
  <si>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</si>
  <si>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</si>
  <si>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</si>
  <si>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</si>
  <si>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</si>
  <si>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</si>
  <si>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</si>
  <si>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</si>
  <si>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</si>
  <si>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</si>
  <si>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</si>
  <si>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</si>
  <si>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</si>
  <si>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</si>
  <si>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</si>
  <si>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</si>
  <si>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</si>
  <si>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</si>
  <si>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</si>
  <si>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</si>
  <si>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</si>
  <si>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</si>
  <si>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</si>
  <si>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</si>
  <si>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</si>
  <si>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</si>
  <si>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</si>
  <si>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</si>
  <si>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</si>
  <si>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</si>
  <si>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</si>
  <si>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</si>
  <si>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</si>
  <si>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</si>
  <si>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</si>
  <si>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</si>
  <si>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</si>
  <si>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</si>
  <si>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</si>
  <si>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</si>
  <si>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</si>
  <si>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</si>
  <si>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</si>
  <si>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</si>
  <si>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</si>
  <si>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</si>
  <si>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</si>
  <si>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</si>
  <si>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</si>
  <si>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</si>
  <si>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</si>
  <si>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</si>
  <si>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</si>
  <si>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</si>
  <si>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</si>
  <si>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</si>
  <si>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</si>
  <si>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</si>
  <si>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</si>
  <si>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</si>
  <si>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</si>
  <si>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</si>
  <si>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</si>
  <si>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</si>
  <si>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</si>
  <si>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</si>
  <si>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</si>
  <si>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</si>
  <si>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</si>
  <si>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</si>
  <si>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</si>
  <si>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</si>
  <si>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</si>
  <si>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</si>
  <si>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</si>
  <si>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</si>
  <si>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</si>
  <si>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</si>
  <si>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</si>
  <si>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</si>
  <si>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</si>
  <si>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</si>
  <si>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</si>
  <si>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</si>
  <si>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</si>
  <si>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</si>
  <si>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</si>
  <si>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</si>
  <si>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</si>
  <si>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</si>
  <si>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</si>
  <si>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</si>
  <si>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</si>
  <si>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</si>
  <si>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</si>
  <si>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</si>
  <si>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</si>
  <si>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</si>
  <si>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</si>
  <si>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</si>
  <si>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</si>
  <si>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</si>
  <si>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</si>
  <si>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</si>
  <si>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</si>
  <si>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</si>
  <si>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</si>
  <si>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</si>
  <si>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</si>
  <si>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</si>
  <si>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</si>
  <si>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</si>
  <si>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</si>
  <si>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</si>
  <si>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</si>
  <si>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</si>
  <si>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</si>
  <si>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</si>
  <si>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</si>
  <si>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</si>
  <si>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</si>
  <si>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</si>
  <si>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</si>
  <si>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</si>
  <si>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</si>
  <si>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</si>
  <si>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</si>
  <si>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</si>
  <si>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</si>
  <si>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</si>
  <si>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</si>
  <si>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</si>
  <si>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</si>
  <si>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</si>
  <si>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</si>
  <si>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</si>
  <si>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</si>
  <si>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</si>
  <si>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</si>
  <si>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</si>
  <si>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</si>
  <si>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</si>
  <si>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</si>
  <si>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</si>
  <si>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</si>
  <si>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</si>
  <si>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</si>
  <si>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</si>
  <si>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</si>
  <si>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</si>
  <si>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</si>
  <si>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</si>
  <si>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</si>
  <si>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</si>
  <si>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</si>
  <si>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</si>
  <si>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</si>
  <si>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</si>
  <si>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</si>
  <si>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</si>
  <si>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</si>
  <si>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</si>
  <si>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</si>
  <si>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</si>
  <si>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</si>
  <si>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</si>
  <si>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</si>
  <si>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</si>
  <si>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</si>
  <si>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</si>
  <si>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</si>
  <si>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</si>
  <si>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</si>
  <si>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</si>
  <si>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</si>
  <si>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</si>
  <si>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</si>
  <si>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</si>
  <si>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</si>
  <si>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</si>
  <si>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</si>
  <si>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</si>
  <si>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</si>
  <si>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</si>
  <si>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</si>
  <si>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</si>
  <si>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</si>
  <si>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</si>
  <si>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</si>
  <si>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</si>
  <si>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</si>
  <si>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</si>
  <si>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</si>
  <si>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</si>
  <si>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</si>
  <si>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</si>
  <si>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</si>
  <si>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</si>
  <si>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</si>
  <si>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</si>
  <si>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</si>
  <si>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</si>
  <si>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</si>
  <si>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</si>
  <si>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</si>
  <si>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</si>
  <si>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</si>
  <si>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</si>
  <si>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</si>
  <si>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</si>
  <si>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</si>
  <si>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</si>
  <si>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</si>
  <si>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</si>
  <si>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</si>
  <si>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</si>
  <si>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</si>
  <si>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</si>
  <si>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</si>
  <si>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</si>
  <si>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</si>
  <si>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</si>
  <si>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</si>
  <si>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</si>
  <si>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</si>
  <si>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</si>
  <si>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</si>
  <si>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</si>
  <si>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</si>
  <si>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</si>
  <si>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</si>
  <si>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</si>
  <si>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</si>
  <si>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</si>
  <si>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</si>
  <si>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</si>
  <si>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</si>
  <si>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</si>
  <si>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</si>
  <si>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</si>
  <si>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</si>
  <si>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</si>
  <si>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</si>
  <si>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</si>
  <si>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</si>
  <si>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</si>
  <si>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</si>
  <si>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</si>
  <si>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</si>
  <si>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</si>
  <si>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</si>
  <si>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</si>
  <si>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</si>
  <si>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</si>
  <si>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</si>
  <si>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</si>
  <si>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</si>
  <si>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</si>
  <si>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</si>
  <si>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</si>
  <si>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</si>
  <si>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</si>
  <si>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</si>
  <si>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</si>
  <si>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</si>
  <si>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</si>
  <si>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</si>
  <si>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</si>
  <si>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</si>
  <si>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</si>
  <si>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</si>
  <si>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</si>
  <si>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</si>
  <si>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</si>
  <si>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</si>
  <si>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</si>
  <si>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</si>
  <si>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</si>
  <si>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</si>
  <si>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</si>
  <si>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</si>
  <si>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</si>
  <si>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</si>
  <si>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</si>
  <si>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</si>
  <si>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</si>
  <si>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</si>
  <si>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</si>
  <si>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</si>
  <si>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</si>
  <si>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</si>
  <si>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</si>
  <si>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</si>
  <si>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</si>
  <si>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</si>
  <si>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</si>
  <si>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</si>
  <si>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</si>
  <si>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</si>
  <si>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</si>
  <si>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</si>
  <si>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</si>
  <si>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</si>
  <si>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</si>
  <si>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</si>
  <si>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</si>
  <si>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</si>
  <si>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</si>
  <si>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</si>
  <si>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</si>
  <si>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</si>
  <si>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</si>
  <si>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</si>
  <si>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</si>
  <si>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</si>
  <si>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</si>
  <si>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</si>
  <si>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</si>
  <si>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</si>
  <si>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</si>
  <si>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</si>
  <si>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</si>
  <si>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</si>
  <si>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</si>
  <si>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</si>
  <si>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</si>
  <si>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</si>
  <si>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</si>
  <si>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</si>
  <si>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</si>
  <si>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</si>
  <si>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</si>
  <si>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</si>
  <si>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</si>
  <si>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</si>
  <si>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</si>
  <si>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</si>
  <si>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</si>
  <si>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</si>
  <si>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</si>
  <si>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</si>
  <si>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</si>
  <si>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</si>
  <si>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</si>
  <si>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</si>
  <si>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</si>
  <si>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</si>
  <si>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</si>
  <si>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</si>
  <si>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</si>
  <si>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</si>
  <si>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</si>
  <si>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</si>
  <si>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</si>
  <si>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</si>
  <si>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</si>
  <si>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</si>
  <si>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</si>
  <si>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</si>
  <si>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</si>
  <si>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</si>
  <si>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</si>
  <si>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</si>
  <si>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</si>
  <si>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</si>
  <si>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</si>
  <si>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</si>
  <si>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</si>
  <si>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</si>
  <si>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</si>
  <si>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</si>
  <si>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</si>
  <si>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</si>
  <si>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</si>
  <si>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</si>
  <si>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</si>
  <si>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</si>
  <si>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</si>
  <si>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</si>
  <si>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</si>
  <si>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</si>
  <si>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</si>
  <si>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</si>
  <si>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</si>
  <si>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</si>
  <si>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</si>
  <si>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</si>
  <si>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</si>
  <si>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</si>
  <si>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</si>
  <si>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</si>
  <si>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</si>
  <si>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</si>
  <si>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</si>
  <si>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</si>
  <si>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</si>
  <si>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</si>
  <si>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</si>
  <si>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</si>
  <si>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</si>
  <si>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</si>
  <si>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</si>
  <si>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</si>
  <si>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</si>
  <si>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</si>
  <si>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</si>
  <si>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</si>
  <si>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</si>
  <si>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</si>
  <si>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</si>
  <si>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</si>
  <si>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</si>
  <si>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</si>
  <si>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</si>
  <si>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</si>
  <si>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</si>
  <si>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</si>
  <si>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</si>
  <si>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</si>
  <si>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</si>
  <si>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</si>
  <si>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</si>
  <si>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</si>
  <si>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</si>
  <si>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</si>
  <si>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</si>
  <si>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</si>
  <si>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</si>
  <si>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</si>
  <si>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</si>
  <si>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</si>
  <si>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</si>
  <si>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</si>
  <si>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</si>
  <si>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</si>
  <si>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</si>
  <si>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</si>
  <si>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</si>
  <si>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</si>
  <si>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</si>
  <si>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</si>
  <si>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</si>
  <si>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</si>
  <si>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</si>
  <si>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</si>
  <si>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</si>
  <si>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</si>
  <si>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</si>
  <si>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</si>
  <si>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</si>
  <si>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</si>
  <si>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</si>
  <si>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</si>
  <si>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</si>
  <si>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</si>
  <si>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</si>
  <si>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</si>
  <si>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</si>
  <si>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</si>
  <si>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</si>
  <si>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</si>
  <si>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</si>
  <si>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</si>
  <si>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</si>
  <si>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</si>
  <si>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</si>
  <si>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</si>
  <si>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</si>
  <si>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</si>
  <si>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</si>
  <si>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</si>
  <si>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</si>
  <si>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</si>
  <si>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</si>
  <si>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</si>
  <si>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</si>
  <si>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</si>
  <si>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</si>
  <si>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</si>
  <si>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</si>
  <si>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</si>
  <si>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</si>
  <si>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</si>
  <si>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</si>
  <si>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</si>
  <si>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</si>
  <si>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</si>
  <si>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</si>
  <si>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</si>
  <si>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</si>
  <si>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</si>
  <si>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</si>
  <si>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</si>
  <si>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</si>
  <si>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</si>
  <si>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</si>
  <si>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</si>
  <si>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</si>
  <si>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</si>
  <si>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</si>
  <si>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</si>
  <si>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</si>
  <si>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</si>
  <si>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</si>
  <si>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</si>
  <si>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</si>
  <si>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</si>
  <si>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</si>
  <si>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</si>
  <si>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</si>
  <si>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</si>
  <si>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</si>
  <si>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</si>
  <si>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</si>
  <si>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</si>
  <si>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</si>
  <si>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</si>
  <si>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</si>
  <si>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</si>
  <si>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</si>
  <si>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</si>
  <si>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</si>
  <si>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</si>
  <si>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</si>
  <si>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</si>
  <si>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</si>
  <si>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</si>
  <si>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</si>
  <si>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</si>
  <si>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</si>
  <si>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</si>
  <si>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</si>
  <si>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</si>
  <si>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</si>
  <si>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</si>
  <si>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</si>
  <si>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</si>
  <si>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</si>
  <si>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</si>
  <si>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</si>
  <si>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</si>
  <si>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</si>
  <si>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</si>
  <si>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</si>
  <si>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</si>
  <si>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</si>
  <si>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</si>
  <si>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</si>
  <si>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</si>
  <si>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</si>
  <si>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</si>
  <si>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</si>
  <si>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</si>
  <si>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</si>
  <si>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</si>
  <si>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</si>
  <si>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</si>
  <si>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</si>
  <si>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</si>
  <si>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</si>
  <si>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</si>
  <si>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</si>
  <si>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</si>
  <si>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</si>
  <si>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</si>
  <si>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</si>
  <si>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</si>
  <si>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</si>
  <si>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</si>
  <si>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</si>
  <si>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</si>
  <si>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</si>
  <si>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</si>
  <si>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</si>
  <si>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</si>
  <si>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</si>
  <si>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</si>
  <si>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</si>
  <si>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</si>
  <si>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</si>
  <si>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</si>
  <si>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</si>
  <si>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</si>
  <si>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</si>
  <si>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</si>
  <si>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</si>
  <si>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</si>
  <si>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</si>
  <si>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</si>
  <si>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</si>
  <si>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</si>
  <si>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</si>
  <si>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</si>
  <si>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</si>
  <si>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</si>
  <si>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</si>
  <si>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</si>
  <si>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</si>
  <si>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</si>
  <si>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</si>
  <si>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</si>
  <si>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</si>
  <si>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</si>
  <si>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</si>
  <si>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</si>
  <si>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</si>
  <si>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</si>
  <si>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</si>
  <si>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</si>
  <si>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</si>
  <si>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</si>
  <si>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</si>
  <si>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</si>
  <si>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</si>
  <si>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</si>
  <si>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</si>
  <si>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</si>
  <si>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</si>
  <si>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</si>
  <si>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</si>
  <si>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</si>
  <si>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</si>
  <si>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</si>
  <si>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</si>
  <si>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</si>
  <si>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</si>
  <si>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</si>
  <si>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</si>
  <si>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</si>
  <si>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</si>
  <si>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</si>
  <si>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</si>
  <si>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</si>
  <si>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</si>
  <si>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</si>
  <si>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</si>
  <si>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</si>
  <si>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</si>
  <si>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</si>
  <si>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</si>
  <si>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</si>
  <si>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</si>
  <si>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</si>
  <si>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</si>
  <si>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</si>
  <si>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</si>
  <si>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</si>
  <si>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</si>
  <si>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</si>
  <si>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</si>
  <si>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</si>
  <si>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</si>
  <si>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</si>
  <si>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</si>
  <si>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</si>
  <si>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</si>
  <si>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</si>
  <si>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</si>
  <si>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</si>
  <si>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</si>
  <si>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</si>
  <si>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</si>
  <si>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</si>
  <si>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</si>
  <si>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</si>
  <si>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</si>
  <si>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</si>
  <si>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</si>
  <si>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</si>
  <si>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</si>
  <si>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</si>
  <si>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</si>
  <si>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</si>
  <si>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</si>
  <si>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</si>
  <si>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</si>
  <si>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</si>
  <si>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</si>
  <si>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</si>
  <si>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</si>
  <si>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</si>
  <si>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</si>
  <si>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</si>
  <si>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</si>
  <si>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</si>
  <si>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</si>
  <si>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</si>
  <si>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</si>
  <si>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</si>
  <si>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</si>
  <si>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</si>
  <si>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</si>
  <si>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</si>
  <si>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</si>
  <si>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</si>
  <si>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</si>
  <si>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</si>
  <si>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</si>
  <si>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</si>
  <si>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</si>
  <si>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</si>
  <si>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</si>
  <si>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</si>
  <si>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</si>
  <si>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</si>
  <si>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</si>
  <si>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</si>
  <si>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</si>
  <si>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</si>
  <si>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</si>
  <si>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</si>
  <si>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</si>
  <si>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</si>
  <si>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</si>
  <si>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</si>
  <si>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</si>
  <si>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</si>
  <si>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</si>
  <si>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</si>
  <si>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</si>
  <si>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</si>
  <si>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</si>
  <si>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</si>
  <si>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</si>
  <si>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</si>
  <si>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</si>
  <si>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</si>
  <si>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</si>
  <si>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</si>
  <si>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</si>
  <si>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</si>
  <si>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</si>
  <si>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</si>
  <si>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</si>
  <si>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</si>
  <si>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</si>
  <si>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</si>
  <si>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</si>
  <si>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</si>
  <si>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</si>
  <si>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</si>
  <si>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</si>
  <si>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</si>
  <si>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</si>
  <si>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</si>
  <si>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</si>
  <si>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</si>
  <si>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</si>
  <si>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</si>
  <si>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</si>
  <si>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</si>
  <si>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</si>
  <si>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</si>
  <si>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</si>
  <si>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</si>
  <si>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</si>
  <si>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</si>
  <si>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</si>
  <si>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</si>
  <si>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</si>
  <si>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</si>
  <si>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</si>
  <si>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</si>
  <si>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</si>
  <si>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</si>
  <si>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</si>
  <si>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</si>
  <si>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</si>
  <si>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</si>
  <si>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</si>
  <si>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</si>
  <si>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</si>
  <si>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</si>
  <si>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</si>
  <si>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</si>
  <si>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</si>
  <si>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</si>
  <si>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</si>
  <si>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</si>
  <si>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</si>
  <si>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</si>
  <si>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</si>
  <si>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</si>
  <si>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</si>
  <si>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</si>
  <si>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</si>
  <si>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</si>
  <si>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</si>
  <si>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</si>
  <si>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</si>
  <si>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</si>
  <si>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</si>
  <si>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</si>
  <si>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</si>
  <si>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</si>
  <si>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</si>
  <si>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</si>
  <si>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</si>
  <si>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</si>
  <si>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</si>
  <si>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</si>
  <si>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</si>
  <si>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</si>
  <si>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</si>
  <si>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</si>
  <si>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</si>
  <si>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</si>
  <si>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</si>
  <si>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</si>
  <si>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</si>
  <si>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</si>
  <si>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</si>
  <si>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</si>
  <si>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</si>
  <si>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</si>
  <si>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</si>
  <si>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</si>
  <si>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</si>
  <si>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</si>
  <si>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</si>
  <si>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</si>
  <si>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</si>
  <si>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</si>
  <si>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</si>
  <si>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</si>
  <si>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</si>
  <si>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</si>
  <si>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</si>
  <si>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</si>
  <si>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</si>
  <si>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</si>
  <si>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</si>
  <si>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</si>
  <si>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</si>
  <si>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</si>
  <si>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</si>
  <si>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</si>
  <si>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</si>
  <si>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</si>
  <si>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</si>
  <si>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</si>
  <si>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</si>
  <si>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</si>
  <si>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</si>
  <si>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</si>
  <si>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</si>
  <si>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</si>
  <si>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</si>
  <si>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</si>
  <si>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</si>
  <si>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</si>
  <si>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</si>
  <si>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</si>
  <si>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</si>
  <si>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</si>
  <si>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</si>
  <si>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</si>
  <si>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</si>
  <si>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</si>
  <si>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</si>
  <si>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</si>
  <si>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</si>
  <si>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</si>
  <si>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</si>
  <si>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</si>
  <si>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</si>
  <si>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</si>
  <si>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</si>
  <si>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</si>
  <si>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</si>
  <si>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</si>
  <si>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</si>
  <si>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</si>
  <si>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</si>
  <si>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</si>
  <si>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</si>
  <si>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</si>
  <si>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</si>
  <si>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</si>
  <si>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</si>
  <si>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</si>
  <si>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</si>
  <si>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</si>
  <si>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</si>
  <si>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</si>
  <si>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</si>
  <si>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</si>
  <si>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</si>
  <si>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</si>
  <si>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</si>
  <si>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</si>
  <si>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</si>
  <si>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</si>
  <si>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</si>
  <si>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</si>
  <si>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</si>
  <si>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</si>
  <si>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</si>
  <si>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</si>
  <si>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</si>
  <si>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</si>
  <si>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</si>
  <si>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</si>
  <si>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</si>
  <si>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</si>
  <si>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</si>
  <si>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</si>
  <si>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</si>
  <si>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</si>
  <si>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</si>
  <si>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</si>
  <si>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</si>
  <si>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</si>
  <si>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</si>
  <si>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</si>
  <si>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</si>
  <si>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</si>
  <si>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</si>
  <si>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</si>
  <si>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</si>
  <si>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</si>
  <si>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</si>
  <si>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</si>
  <si>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</si>
  <si>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</si>
  <si>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</si>
  <si>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</si>
  <si>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</si>
  <si>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</si>
  <si>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</si>
  <si>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</si>
  <si>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</si>
  <si>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</si>
  <si>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</si>
  <si>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</si>
  <si>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</si>
  <si>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</si>
  <si>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</si>
  <si>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</si>
  <si>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</si>
  <si>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</si>
  <si>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</si>
  <si>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</si>
  <si>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</si>
  <si>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</si>
  <si>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</si>
  <si>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</si>
  <si>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</si>
  <si>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</si>
  <si>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</si>
  <si>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</si>
  <si>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</si>
  <si>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</si>
  <si>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</si>
  <si>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</si>
  <si>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</si>
  <si>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</si>
  <si>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</si>
  <si>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</si>
  <si>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</si>
  <si>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</si>
  <si>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</si>
  <si>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</si>
  <si>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</si>
  <si>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</si>
  <si>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</si>
  <si>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</si>
  <si>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</si>
  <si>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</si>
  <si>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</si>
  <si>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</si>
  <si>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</si>
  <si>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</si>
  <si>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</si>
  <si>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</si>
  <si>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</si>
  <si>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</si>
  <si>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</si>
  <si>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</si>
  <si>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</si>
  <si>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</si>
  <si>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</si>
  <si>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</si>
  <si>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</si>
  <si>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</si>
  <si>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</si>
  <si>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</si>
  <si>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</si>
  <si>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</si>
  <si>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</si>
  <si>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</si>
  <si>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</si>
  <si>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</si>
  <si>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</si>
  <si>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</si>
  <si>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</si>
  <si>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</si>
  <si>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</si>
  <si>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</si>
  <si>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</si>
  <si>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</si>
  <si>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</si>
  <si>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</si>
  <si>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</si>
  <si>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</si>
  <si>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</si>
  <si>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</si>
  <si>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</si>
  <si>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</si>
  <si>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</si>
  <si>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</si>
  <si>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</si>
  <si>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</si>
  <si>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</si>
  <si>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</si>
  <si>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</si>
  <si>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</si>
  <si>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</si>
  <si>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</si>
  <si>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</si>
  <si>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</si>
  <si>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</si>
  <si>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</si>
  <si>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</si>
  <si>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</si>
  <si>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</si>
  <si>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</si>
  <si>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</si>
  <si>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</si>
  <si>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</si>
  <si>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</si>
  <si>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</si>
  <si>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</si>
  <si>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</si>
  <si>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</si>
  <si>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</si>
  <si>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</si>
  <si>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</si>
  <si>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</si>
  <si>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</si>
  <si>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</si>
  <si>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</si>
  <si>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</si>
  <si>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</si>
  <si>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</si>
  <si>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</si>
  <si>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</si>
  <si>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</si>
  <si>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</si>
  <si>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</si>
  <si>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</si>
  <si>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</si>
  <si>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</si>
  <si>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</si>
  <si>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</si>
  <si>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</si>
  <si>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</si>
  <si>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</si>
  <si>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</si>
  <si>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</si>
  <si>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</si>
  <si>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</si>
  <si>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</si>
  <si>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</si>
  <si>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</si>
  <si>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</si>
  <si>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</si>
  <si>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</si>
  <si>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</si>
  <si>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</si>
  <si>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</si>
  <si>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</si>
  <si>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</si>
  <si>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</si>
  <si>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</si>
  <si>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</si>
  <si>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</si>
  <si>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</si>
  <si>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</si>
  <si>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</si>
  <si>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</si>
  <si>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</si>
  <si>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</si>
  <si>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</si>
  <si>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</si>
  <si>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</si>
  <si>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</si>
  <si>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</si>
  <si>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</si>
  <si>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</si>
  <si>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</si>
  <si>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</si>
  <si>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</si>
  <si>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</si>
  <si>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</si>
  <si>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</si>
  <si>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</si>
  <si>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</si>
  <si>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</si>
  <si>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</si>
  <si>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</si>
  <si>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</si>
  <si>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</si>
  <si>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</si>
  <si>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</si>
  <si>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</si>
  <si>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</si>
  <si>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</si>
  <si>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</si>
  <si>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</si>
  <si>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</si>
  <si>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</si>
  <si>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</si>
  <si>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</si>
  <si>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</si>
  <si>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</si>
  <si>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</si>
  <si>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</si>
  <si>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</si>
  <si>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</si>
  <si>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</si>
  <si>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</si>
  <si>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</si>
  <si>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</si>
  <si>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</si>
  <si>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</si>
  <si>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</si>
  <si>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</si>
  <si>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</si>
  <si>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</si>
  <si>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</si>
  <si>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</si>
  <si>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</si>
  <si>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</si>
  <si>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</si>
  <si>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</si>
  <si>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</si>
  <si>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</si>
  <si>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</si>
  <si>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</si>
  <si>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</si>
  <si>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</si>
  <si>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</si>
  <si>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</si>
  <si>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</si>
  <si>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</si>
  <si>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</si>
  <si>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</si>
  <si>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</si>
  <si>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</si>
  <si>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</si>
  <si>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</si>
  <si>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</si>
  <si>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</si>
  <si>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</si>
  <si>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</si>
  <si>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</si>
  <si>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</si>
  <si>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</si>
  <si>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</si>
  <si>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</si>
  <si>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</si>
  <si>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</si>
  <si>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</si>
  <si>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</si>
  <si>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</si>
  <si>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</si>
  <si>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</si>
  <si>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</si>
  <si>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</si>
  <si>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</si>
  <si>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</si>
  <si>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</si>
  <si>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</si>
  <si>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</si>
  <si>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</si>
  <si>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</si>
  <si>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</si>
  <si>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</si>
  <si>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</si>
  <si>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</si>
  <si>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</si>
  <si>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</si>
  <si>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</si>
  <si>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</si>
  <si>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</si>
  <si>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</si>
  <si>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</si>
  <si>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</si>
  <si>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</si>
  <si>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</si>
  <si>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</si>
  <si>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</si>
  <si>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</si>
  <si>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</si>
  <si>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</si>
  <si>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</si>
  <si>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</si>
  <si>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</si>
  <si>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</si>
  <si>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</si>
  <si>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</si>
  <si>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</si>
  <si>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</si>
  <si>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</si>
  <si>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</si>
  <si>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</si>
  <si>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</si>
  <si>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</si>
  <si>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</si>
  <si>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</si>
  <si>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</si>
  <si>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</si>
  <si>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</si>
  <si>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</si>
  <si>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</si>
  <si>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</si>
  <si>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</si>
  <si>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</si>
  <si>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</si>
  <si>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</si>
  <si>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</si>
  <si>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</si>
  <si>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</si>
  <si>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</si>
  <si>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</si>
  <si>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</si>
  <si>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</si>
  <si>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</si>
  <si>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</si>
  <si>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</si>
  <si>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</si>
  <si>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</si>
  <si>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</si>
  <si>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</si>
  <si>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</si>
  <si>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</si>
  <si>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</si>
  <si>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</si>
  <si>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</si>
  <si>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</si>
  <si>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</si>
  <si>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</si>
  <si>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</si>
  <si>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</si>
  <si>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</si>
  <si>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</si>
  <si>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</si>
  <si>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</si>
  <si>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</si>
  <si>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</si>
  <si>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</si>
  <si>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</si>
  <si>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</si>
  <si>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</si>
  <si>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</si>
  <si>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</si>
  <si>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</si>
  <si>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</si>
  <si>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</si>
  <si>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</si>
  <si>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</si>
  <si>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</si>
  <si>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</si>
  <si>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</si>
  <si>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</si>
  <si>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</si>
  <si>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</si>
  <si>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</si>
  <si>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</si>
  <si>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</si>
  <si>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</si>
  <si>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</si>
  <si>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</si>
  <si>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</si>
  <si>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</si>
  <si>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</si>
  <si>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</si>
  <si>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</si>
  <si>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</si>
  <si>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</si>
  <si>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</si>
  <si>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</si>
  <si>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</si>
  <si>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</si>
  <si>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</si>
  <si>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</si>
  <si>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</si>
  <si>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</si>
  <si>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</si>
  <si>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</si>
  <si>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</si>
  <si>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</si>
  <si>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</si>
  <si>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</si>
  <si>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</si>
  <si>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</si>
  <si>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</si>
  <si>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</si>
  <si>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</si>
  <si>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</si>
  <si>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</si>
  <si>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</si>
  <si>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</si>
  <si>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</si>
  <si>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</si>
  <si>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</si>
  <si>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</si>
  <si>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</si>
  <si>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</si>
  <si>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</si>
  <si>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</si>
  <si>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</si>
  <si>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</si>
  <si>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</si>
  <si>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</si>
  <si>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</si>
  <si>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</si>
  <si>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</si>
  <si>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</si>
  <si>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</si>
  <si>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</si>
  <si>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</si>
  <si>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</si>
  <si>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</si>
  <si>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</si>
  <si>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</si>
  <si>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</si>
  <si>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</si>
  <si>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</si>
  <si>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</si>
  <si>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</si>
  <si>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</si>
  <si>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</si>
  <si>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</si>
  <si>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</si>
  <si>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</si>
  <si>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</si>
  <si>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</si>
  <si>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</si>
  <si>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</si>
  <si>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</si>
  <si>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</si>
  <si>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</si>
  <si>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</si>
  <si>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</si>
  <si>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</si>
  <si>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</si>
  <si>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</si>
  <si>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</si>
  <si>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</si>
  <si>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</si>
  <si>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</si>
  <si>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</si>
  <si>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</si>
  <si>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</si>
  <si>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</si>
  <si>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</si>
  <si>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</si>
  <si>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</si>
  <si>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</si>
  <si>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</si>
  <si>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</si>
  <si>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</si>
  <si>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</si>
  <si>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</si>
  <si>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</si>
  <si>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</si>
  <si>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</si>
  <si>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</si>
  <si>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</si>
  <si>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</si>
  <si>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</si>
  <si>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</si>
  <si>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</si>
  <si>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</si>
  <si>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</si>
  <si>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</si>
  <si>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</si>
  <si>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</si>
  <si>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</si>
  <si>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</si>
  <si>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</si>
  <si>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</si>
  <si>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</si>
  <si>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</si>
  <si>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</si>
  <si>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</si>
  <si>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</si>
  <si>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</si>
  <si>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</si>
  <si>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</si>
  <si>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</si>
  <si>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</si>
  <si>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</si>
  <si>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</si>
  <si>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</si>
  <si>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</si>
  <si>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</si>
  <si>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</si>
  <si>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</si>
  <si>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</si>
  <si>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</si>
  <si>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</si>
  <si>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</si>
  <si>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</si>
  <si>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</si>
  <si>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</si>
  <si>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</si>
  <si>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</si>
  <si>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</si>
  <si>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</si>
  <si>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</si>
  <si>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</si>
  <si>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</si>
  <si>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</si>
  <si>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</si>
  <si>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</si>
  <si>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</si>
  <si>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</si>
  <si>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</si>
  <si>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</si>
  <si>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</si>
  <si>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</si>
  <si>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</si>
  <si>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</si>
  <si>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</si>
  <si>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</si>
  <si>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</si>
  <si>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</si>
  <si>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</si>
  <si>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</si>
  <si>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</si>
  <si>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</si>
  <si>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</si>
  <si>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</si>
  <si>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</si>
  <si>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</si>
  <si>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</si>
  <si>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</si>
  <si>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</si>
  <si>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</si>
  <si>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</si>
  <si>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</si>
  <si>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</si>
  <si>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</si>
  <si>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</si>
  <si>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</si>
  <si>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</si>
  <si>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</si>
  <si>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</si>
  <si>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</si>
  <si>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</si>
  <si>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</si>
  <si>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</si>
  <si>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</si>
  <si>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</si>
  <si>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</si>
  <si>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</si>
  <si>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</si>
  <si>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</si>
  <si>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</si>
  <si>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</si>
  <si>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</si>
  <si>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</si>
  <si>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</si>
  <si>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</si>
  <si>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</si>
  <si>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</si>
  <si>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</si>
  <si>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</si>
  <si>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</si>
  <si>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</si>
  <si>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</si>
  <si>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</si>
  <si>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</si>
  <si>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</si>
  <si>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</si>
  <si>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</si>
  <si>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</si>
  <si>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</si>
  <si>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</si>
  <si>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</si>
  <si>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</si>
  <si>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</si>
  <si>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</si>
  <si>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</si>
  <si>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</si>
  <si>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</si>
  <si>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</si>
  <si>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</si>
  <si>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</si>
  <si>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</si>
  <si>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</si>
  <si>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</si>
  <si>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</si>
  <si>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</si>
  <si>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</si>
  <si>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</si>
  <si>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</si>
  <si>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</si>
  <si>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</si>
  <si>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</si>
  <si>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</si>
  <si>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</si>
  <si>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</si>
  <si>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</si>
  <si>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</si>
  <si>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</si>
  <si>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</si>
  <si>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</si>
  <si>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</si>
  <si>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</si>
  <si>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</si>
  <si>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</si>
  <si>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</si>
  <si>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</si>
  <si>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</si>
  <si>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</si>
  <si>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</si>
  <si>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</si>
  <si>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</si>
  <si>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</si>
  <si>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</si>
  <si>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</si>
  <si>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</si>
  <si>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</si>
  <si>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</si>
  <si>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</si>
  <si>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</si>
  <si>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</si>
  <si>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</si>
  <si>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</si>
  <si>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</si>
  <si>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</si>
  <si>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</si>
  <si>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</si>
  <si>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</si>
  <si>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</si>
  <si>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</si>
  <si>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</si>
  <si>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</si>
  <si>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</si>
  <si>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</si>
  <si>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</si>
  <si>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</si>
  <si>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</si>
  <si>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</si>
  <si>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</si>
  <si>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</si>
  <si>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</si>
  <si>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</si>
  <si>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</si>
  <si>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</si>
  <si>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</si>
  <si>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</si>
  <si>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</si>
  <si>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</si>
  <si>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</si>
  <si>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</si>
  <si>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</si>
  <si>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</si>
  <si>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</si>
  <si>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</si>
  <si>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</si>
  <si>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</si>
  <si>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</si>
  <si>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</si>
  <si>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</si>
  <si>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</si>
  <si>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</si>
  <si>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</si>
  <si>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</si>
  <si>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</si>
  <si>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</si>
  <si>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</si>
  <si>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</si>
  <si>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</si>
  <si>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</si>
  <si>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</si>
  <si>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</si>
  <si>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</si>
  <si>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</si>
  <si>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</si>
  <si>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</si>
  <si>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</si>
  <si>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</si>
  <si>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</si>
  <si>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</si>
  <si>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</si>
  <si>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</si>
  <si>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</si>
  <si>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</si>
  <si>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</si>
  <si>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</si>
  <si>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</si>
  <si>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</si>
  <si>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</si>
  <si>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</si>
  <si>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</si>
  <si>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</si>
  <si>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</si>
  <si>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</si>
  <si>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</si>
  <si>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</si>
  <si>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</si>
  <si>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</si>
  <si>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</si>
  <si>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</si>
  <si>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</si>
  <si>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</si>
  <si>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</si>
  <si>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</si>
  <si>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</si>
  <si>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</si>
  <si>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</si>
  <si>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</si>
  <si>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</si>
  <si>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</si>
  <si>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</si>
  <si>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</si>
  <si>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</si>
  <si>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</si>
  <si>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</si>
  <si>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</si>
  <si>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</si>
  <si>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</si>
  <si>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</si>
  <si>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</si>
  <si>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</si>
  <si>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</si>
  <si>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</si>
  <si>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</si>
  <si>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</si>
  <si>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</si>
  <si>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</si>
  <si>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</si>
  <si>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</si>
  <si>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</si>
  <si>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</si>
  <si>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</si>
  <si>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</si>
  <si>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</si>
  <si>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</si>
  <si>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</si>
  <si>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</si>
  <si>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</si>
  <si>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</si>
  <si>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</si>
  <si>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</si>
  <si>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</si>
  <si>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</si>
  <si>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</si>
  <si>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</si>
  <si>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</si>
  <si>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</si>
  <si>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</si>
  <si>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</si>
  <si>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</si>
  <si>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</si>
  <si>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</si>
  <si>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</si>
  <si>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</si>
  <si>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</si>
  <si>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</si>
  <si>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</si>
  <si>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</si>
  <si>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</si>
  <si>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</si>
  <si>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</si>
  <si>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</si>
  <si>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</si>
  <si>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</si>
  <si>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</si>
  <si>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</si>
  <si>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</si>
  <si>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</si>
  <si>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</si>
  <si>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</si>
  <si>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</si>
  <si>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</si>
  <si>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</si>
  <si>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</si>
  <si>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</si>
  <si>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</si>
  <si>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</si>
  <si>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</si>
  <si>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</si>
  <si>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</si>
  <si>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</si>
  <si>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</si>
  <si>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</si>
  <si>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</si>
  <si>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</si>
  <si>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</si>
  <si>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</si>
  <si>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</si>
  <si>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</si>
  <si>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</si>
  <si>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</si>
  <si>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</si>
  <si>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</si>
  <si>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</si>
  <si>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</si>
  <si>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</si>
  <si>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</si>
  <si>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</si>
  <si>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</si>
  <si>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</si>
  <si>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</si>
  <si>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</si>
  <si>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</si>
  <si>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</si>
  <si>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</si>
  <si>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</si>
  <si>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</si>
  <si>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</si>
  <si>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</si>
  <si>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</si>
  <si>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</si>
  <si>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</si>
  <si>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</si>
  <si>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</si>
  <si>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</si>
  <si>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</si>
  <si>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</si>
  <si>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</si>
  <si>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</si>
  <si>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</si>
  <si>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</si>
  <si>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</si>
  <si>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</si>
  <si>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</si>
  <si>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</si>
  <si>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</si>
  <si>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</si>
  <si>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</si>
  <si>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</si>
  <si>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</si>
  <si>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</si>
  <si>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</si>
  <si>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</si>
  <si>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</si>
  <si>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</si>
  <si>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</si>
  <si>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</si>
  <si>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</si>
  <si>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</si>
  <si>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</si>
  <si>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</si>
  <si>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</si>
  <si>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</si>
  <si>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</si>
  <si>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</si>
  <si>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</si>
  <si>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</si>
  <si>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</si>
  <si>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</si>
  <si>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</si>
  <si>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</si>
  <si>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</si>
  <si>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</si>
  <si>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</si>
  <si>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</si>
  <si>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</si>
  <si>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</si>
  <si>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</si>
  <si>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</si>
  <si>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</si>
  <si>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</si>
  <si>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</si>
  <si>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</si>
  <si>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</si>
  <si>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</si>
  <si>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</si>
  <si>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</si>
  <si>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</si>
  <si>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</si>
  <si>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</si>
  <si>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</si>
  <si>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</si>
  <si>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</si>
  <si>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</si>
  <si>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</si>
  <si>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</si>
  <si>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</si>
  <si>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</si>
  <si>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</si>
  <si>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</si>
  <si>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</si>
  <si>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</si>
  <si>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</si>
  <si>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</si>
  <si>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</si>
  <si>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</si>
  <si>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</si>
  <si>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</si>
  <si>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</si>
  <si>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</si>
  <si>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</si>
  <si>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</si>
  <si>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</si>
  <si>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</si>
  <si>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</si>
  <si>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</si>
  <si>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</si>
  <si>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</si>
  <si>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</si>
  <si>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</si>
  <si>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</si>
  <si>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</si>
  <si>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</si>
  <si>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</si>
  <si>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</si>
  <si>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</si>
  <si>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</si>
  <si>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</si>
  <si>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</si>
  <si>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</si>
  <si>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</si>
  <si>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</si>
  <si>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</si>
  <si>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</si>
  <si>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</si>
  <si>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</si>
  <si>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</si>
  <si>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</si>
  <si>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</si>
  <si>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</si>
  <si>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</si>
  <si>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</si>
  <si>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</si>
  <si>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</si>
  <si>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</si>
  <si>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</si>
  <si>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</si>
  <si>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</si>
  <si>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</si>
  <si>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</si>
  <si>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</si>
  <si>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</si>
  <si>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</si>
  <si>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</si>
  <si>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</si>
  <si>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</si>
  <si>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</si>
  <si>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</si>
  <si>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</si>
  <si>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</si>
  <si>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</si>
  <si>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</si>
  <si>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</si>
  <si>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</si>
  <si>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</si>
  <si>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</si>
  <si>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</si>
  <si>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</si>
  <si>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</si>
  <si>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</si>
  <si>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</si>
  <si>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</si>
  <si>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</si>
  <si>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</si>
  <si>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</si>
  <si>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</si>
  <si>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</si>
  <si>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</si>
  <si>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</si>
  <si>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</si>
  <si>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</si>
  <si>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</si>
  <si>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</si>
  <si>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</si>
  <si>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</si>
  <si>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</si>
  <si>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</si>
  <si>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</si>
  <si>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</si>
  <si>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</si>
  <si>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</si>
  <si>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</si>
  <si>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</si>
  <si>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</si>
  <si>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</si>
  <si>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</si>
  <si>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</si>
  <si>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</si>
  <si>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</si>
  <si>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</si>
  <si>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</si>
  <si>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</si>
  <si>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</si>
  <si>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</si>
  <si>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</si>
  <si>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</si>
  <si>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</si>
  <si>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</si>
  <si>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</si>
  <si>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</si>
  <si>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</si>
  <si>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</si>
  <si>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</si>
  <si>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</si>
  <si>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</si>
  <si>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</si>
  <si>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</si>
  <si>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</si>
  <si>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</si>
  <si>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</si>
  <si>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</si>
  <si>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</si>
  <si>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</si>
  <si>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</si>
  <si>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</si>
  <si>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</si>
  <si>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</si>
  <si>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</si>
  <si>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</si>
  <si>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</si>
  <si>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</si>
  <si>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</si>
  <si>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</si>
  <si>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</si>
  <si>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</si>
  <si>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</si>
  <si>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</si>
  <si>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</si>
  <si>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</si>
  <si>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</si>
  <si>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</si>
  <si>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</si>
  <si>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</si>
  <si>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</si>
  <si>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</si>
  <si>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</si>
  <si>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</si>
  <si>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</si>
  <si>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</si>
  <si>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</si>
  <si>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</si>
  <si>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</si>
  <si>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</si>
  <si>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</si>
  <si>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</si>
  <si>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</si>
  <si>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</si>
  <si>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</si>
  <si>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</si>
  <si>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</si>
  <si>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</si>
  <si>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</si>
  <si>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</si>
  <si>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</si>
  <si>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</si>
  <si>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</si>
  <si>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</si>
  <si>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</si>
  <si>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</si>
  <si>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</si>
  <si>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</si>
  <si>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</si>
  <si>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</si>
  <si>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</si>
  <si>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</si>
  <si>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</si>
  <si>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</si>
  <si>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</si>
  <si>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</si>
  <si>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</si>
  <si>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</si>
  <si>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</si>
  <si>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</si>
  <si>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</si>
  <si>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</si>
  <si>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</si>
  <si>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</si>
  <si>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</si>
  <si>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</si>
  <si>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</si>
  <si>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</si>
  <si>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</si>
  <si>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</si>
  <si>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</si>
  <si>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</si>
  <si>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</si>
  <si>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</si>
  <si>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</si>
  <si>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</si>
  <si>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</si>
  <si>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</si>
  <si>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</si>
  <si>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</si>
  <si>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</si>
  <si>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</si>
  <si>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</si>
  <si>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</si>
  <si>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</si>
  <si>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</si>
  <si>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</si>
  <si>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</si>
  <si>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</si>
  <si>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</si>
  <si>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</si>
  <si>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</si>
  <si>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</si>
  <si>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</si>
  <si>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</si>
  <si>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</si>
  <si>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</si>
  <si>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</si>
  <si>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</si>
  <si>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</si>
  <si>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</si>
  <si>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</si>
  <si>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</si>
  <si>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</si>
  <si>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</si>
  <si>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</si>
  <si>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</si>
  <si>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</si>
  <si>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</si>
  <si>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</si>
  <si>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</si>
  <si>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</si>
  <si>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</si>
  <si>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</si>
  <si>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</si>
  <si>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</si>
  <si>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</si>
  <si>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</si>
  <si>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</si>
  <si>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</si>
  <si>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</si>
  <si>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</si>
  <si>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</si>
  <si>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</si>
  <si>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</si>
  <si>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</si>
  <si>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</si>
  <si>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</si>
  <si>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</si>
  <si>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</si>
  <si>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</si>
  <si>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</si>
  <si>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</si>
  <si>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</si>
  <si>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</si>
  <si>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</si>
  <si>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</si>
  <si>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</si>
  <si>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</si>
  <si>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</si>
  <si>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</si>
  <si>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</si>
  <si>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</si>
  <si>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</si>
  <si>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</si>
  <si>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</si>
  <si>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</si>
  <si>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</si>
  <si>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</si>
  <si>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</si>
  <si>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</si>
  <si>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</si>
  <si>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</si>
  <si>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</si>
  <si>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</si>
  <si>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</si>
  <si>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</si>
  <si>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</si>
  <si>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</si>
  <si>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</si>
  <si>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</si>
  <si>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</si>
  <si>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</si>
  <si>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</si>
  <si>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</si>
  <si>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</si>
  <si>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</si>
  <si>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</si>
  <si>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</si>
  <si>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</si>
  <si>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</si>
  <si>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</si>
  <si>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</si>
  <si>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</si>
  <si>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</si>
  <si>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</si>
  <si>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</si>
  <si>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</si>
  <si>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</si>
  <si>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</si>
  <si>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</si>
  <si>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</si>
  <si>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</si>
  <si>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</si>
  <si>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</si>
  <si>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</si>
  <si>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</si>
  <si>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</si>
  <si>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</si>
  <si>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</si>
  <si>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</si>
  <si>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</si>
  <si>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</si>
  <si>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</si>
  <si>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</si>
  <si>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</si>
  <si>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</si>
  <si>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</si>
  <si>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</si>
  <si>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</si>
  <si>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</si>
  <si>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</si>
  <si>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</si>
  <si>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</si>
  <si>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</si>
  <si>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</si>
  <si>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</si>
  <si>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</si>
  <si>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</si>
  <si>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</si>
  <si>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</si>
  <si>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</si>
  <si>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</si>
  <si>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</si>
  <si>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</si>
  <si>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</si>
  <si>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</si>
  <si>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</si>
  <si>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</si>
  <si>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</si>
  <si>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</si>
  <si>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</si>
  <si>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</si>
  <si>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</si>
  <si>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</si>
  <si>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</si>
  <si>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</si>
  <si>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</si>
  <si>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</si>
  <si>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</si>
  <si>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</si>
  <si>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</si>
  <si>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</si>
  <si>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</si>
  <si>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</si>
  <si>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</si>
  <si>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</si>
  <si>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</si>
  <si>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</si>
  <si>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</si>
  <si>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</si>
  <si>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</si>
  <si>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</si>
  <si>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</si>
  <si>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</si>
  <si>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</si>
  <si>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</si>
  <si>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</si>
  <si>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</si>
  <si>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</si>
  <si>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</si>
  <si>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</si>
  <si>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</si>
  <si>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</si>
  <si>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</si>
  <si>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</si>
  <si>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</si>
  <si>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</si>
  <si>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</si>
  <si>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</si>
  <si>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</si>
  <si>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</si>
  <si>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</si>
  <si>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</si>
  <si>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</si>
  <si>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</si>
  <si>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</si>
  <si>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</si>
  <si>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</si>
  <si>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</si>
  <si>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</si>
  <si>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</si>
  <si>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</si>
  <si>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</si>
  <si>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</si>
  <si>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</si>
  <si>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</si>
  <si>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</si>
  <si>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</si>
  <si>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</si>
  <si>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</si>
  <si>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</si>
  <si>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</si>
  <si>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</si>
  <si>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</si>
  <si>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</si>
  <si>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</si>
  <si>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</si>
  <si>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</si>
  <si>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</si>
  <si>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</si>
  <si>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</si>
  <si>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</si>
  <si>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</si>
  <si>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</si>
  <si>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</si>
  <si>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</si>
  <si>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</si>
  <si>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</si>
  <si>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</si>
  <si>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</si>
  <si>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</si>
  <si>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</si>
  <si>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</si>
  <si>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</si>
  <si>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</si>
  <si>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</si>
  <si>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</si>
  <si>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</si>
  <si>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</si>
  <si>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</si>
  <si>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</si>
  <si>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</si>
  <si>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</si>
  <si>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</si>
  <si>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</si>
  <si>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</si>
  <si>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</si>
  <si>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</si>
  <si>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</si>
  <si>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</si>
  <si>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</si>
  <si>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</si>
  <si>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</si>
  <si>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</si>
  <si>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</si>
  <si>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</si>
  <si>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</si>
  <si>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</si>
  <si>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</si>
  <si>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</si>
  <si>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</si>
  <si>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</si>
  <si>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</si>
  <si>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</si>
  <si>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</si>
  <si>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</si>
  <si>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</si>
  <si>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</si>
  <si>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</si>
  <si>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</si>
  <si>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</si>
  <si>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</si>
  <si>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</si>
  <si>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</si>
  <si>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</si>
  <si>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</si>
  <si>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</si>
  <si>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</si>
  <si>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</si>
  <si>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</si>
  <si>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</si>
  <si>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</si>
  <si>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</si>
  <si>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</si>
  <si>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</si>
  <si>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</si>
  <si>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</si>
  <si>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</si>
  <si>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</si>
  <si>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</si>
  <si>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</si>
  <si>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</si>
  <si>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</si>
  <si>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</si>
  <si>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</si>
  <si>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</si>
  <si>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</si>
  <si>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</si>
  <si>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</si>
  <si>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</si>
  <si>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</si>
  <si>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</si>
  <si>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</si>
  <si>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</si>
  <si>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</si>
  <si>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</si>
  <si>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</si>
  <si>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</si>
  <si>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</si>
  <si>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</si>
  <si>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</si>
  <si>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</si>
  <si>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</si>
  <si>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</si>
  <si>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</si>
  <si>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</si>
  <si>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</si>
  <si>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</si>
  <si>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</si>
  <si>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</si>
  <si>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</si>
  <si>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</si>
  <si>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</si>
  <si>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</si>
  <si>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</si>
  <si>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</si>
  <si>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</si>
  <si>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</si>
  <si>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</si>
  <si>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</si>
  <si>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</si>
  <si>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</si>
  <si>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</si>
  <si>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</si>
  <si>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</si>
  <si>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</si>
  <si>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</si>
  <si>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</si>
  <si>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</si>
  <si>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</si>
  <si>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</si>
  <si>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</si>
  <si>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</si>
  <si>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</si>
  <si>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</si>
  <si>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</si>
  <si>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</si>
  <si>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</si>
  <si>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</si>
  <si>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</si>
  <si>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</si>
  <si>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</si>
  <si>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</si>
  <si>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</si>
  <si>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</si>
  <si>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</si>
  <si>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</si>
  <si>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</si>
  <si>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</si>
  <si>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</si>
  <si>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</si>
  <si>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</si>
  <si>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</si>
  <si>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</si>
  <si>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</si>
  <si>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</si>
  <si>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</si>
  <si>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</si>
  <si>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</si>
  <si>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</si>
  <si>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</si>
  <si>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</si>
  <si>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</si>
  <si>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</si>
  <si>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</si>
  <si>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</si>
  <si>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</si>
  <si>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</si>
  <si>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</si>
  <si>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</si>
  <si>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</si>
  <si>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</si>
  <si>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</si>
  <si>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</si>
  <si>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</si>
  <si>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</si>
  <si>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</si>
  <si>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</si>
  <si>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</si>
  <si>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</si>
  <si>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</si>
  <si>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</si>
  <si>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</si>
  <si>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</si>
  <si>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</si>
  <si>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</si>
  <si>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</si>
  <si>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</si>
  <si>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</si>
  <si>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</si>
  <si>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</si>
  <si>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</si>
  <si>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</si>
  <si>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</si>
  <si>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</si>
  <si>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</si>
  <si>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</si>
  <si>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</si>
  <si>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</si>
  <si>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</si>
  <si>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</si>
  <si>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</si>
  <si>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</si>
  <si>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</si>
  <si>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</si>
  <si>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</si>
  <si>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</si>
  <si>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</si>
  <si>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</si>
  <si>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</si>
  <si>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</si>
  <si>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</si>
  <si>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</si>
  <si>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</si>
  <si>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</si>
  <si>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</si>
  <si>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</si>
  <si>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</si>
  <si>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</si>
  <si>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</si>
  <si>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</si>
  <si>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</si>
  <si>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</si>
  <si>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</si>
  <si>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</si>
  <si>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</si>
  <si>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</si>
  <si>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</si>
  <si>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</si>
  <si>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</si>
  <si>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</si>
  <si>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</si>
  <si>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</si>
  <si>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</si>
  <si>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</si>
  <si>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</si>
  <si>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</si>
  <si>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</si>
  <si>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</si>
  <si>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</si>
  <si>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</si>
  <si>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</si>
  <si>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</si>
  <si>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</si>
  <si>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</si>
  <si>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</si>
  <si>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</si>
  <si>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</si>
  <si>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</si>
  <si>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</si>
  <si>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</si>
  <si>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</si>
  <si>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</si>
  <si>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</si>
  <si>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</si>
  <si>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</si>
  <si>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</si>
  <si>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</si>
  <si>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</si>
  <si>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</si>
  <si>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</si>
  <si>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</si>
  <si>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</si>
  <si>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</si>
  <si>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</si>
  <si>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</si>
  <si>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</si>
  <si>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</si>
  <si>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</si>
  <si>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</si>
  <si>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</si>
  <si>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</si>
  <si>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</si>
  <si>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</si>
  <si>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</si>
  <si>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</si>
  <si>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</si>
  <si>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</si>
  <si>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</si>
  <si>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</si>
  <si>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</si>
  <si>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</si>
  <si>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</si>
  <si>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</si>
  <si>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</si>
  <si>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</si>
  <si>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</si>
  <si>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</si>
  <si>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</si>
  <si>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</si>
  <si>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</si>
  <si>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</si>
  <si>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</si>
  <si>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</si>
  <si>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</si>
  <si>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</si>
  <si>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</si>
  <si>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</si>
  <si>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</si>
  <si>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</si>
  <si>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</si>
  <si>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</si>
  <si>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</si>
  <si>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</si>
  <si>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</si>
  <si>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</si>
  <si>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</si>
  <si>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</si>
  <si>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</si>
  <si>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</si>
  <si>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</si>
  <si>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</si>
  <si>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</si>
  <si>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</si>
  <si>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</si>
  <si>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</si>
  <si>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</si>
  <si>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</si>
  <si>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</si>
  <si>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</si>
  <si>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</si>
  <si>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</si>
  <si>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</si>
  <si>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</si>
  <si>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</si>
  <si>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</si>
  <si>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</si>
  <si>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</si>
  <si>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</si>
  <si>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</si>
  <si>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</si>
  <si>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</si>
  <si>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</si>
  <si>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</si>
  <si>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</si>
  <si>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</si>
  <si>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</si>
  <si>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</si>
  <si>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</si>
  <si>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</si>
  <si>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</si>
  <si>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</si>
  <si>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</si>
  <si>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</si>
  <si>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</si>
  <si>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</si>
  <si>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</si>
  <si>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</si>
  <si>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</si>
  <si>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</si>
  <si>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</si>
  <si>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</si>
  <si>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</si>
  <si>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</si>
  <si>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</si>
  <si>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</si>
  <si>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</si>
  <si>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</si>
  <si>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</si>
  <si>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</si>
  <si>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</si>
  <si>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</si>
  <si>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</si>
  <si>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</si>
  <si>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</si>
  <si>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</si>
  <si>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</si>
  <si>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</si>
  <si>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</si>
  <si>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</si>
  <si>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</si>
  <si>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</si>
  <si>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</si>
  <si>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</si>
  <si>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</si>
  <si>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</si>
  <si>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</si>
  <si>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</si>
  <si>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</si>
  <si>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</si>
  <si>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</si>
  <si>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</si>
  <si>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</si>
  <si>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</si>
  <si>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</si>
  <si>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</si>
  <si>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</si>
  <si>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</si>
  <si>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</si>
  <si>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</si>
  <si>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</si>
  <si>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</si>
  <si>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</si>
  <si>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</si>
  <si>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</si>
  <si>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</si>
  <si>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</si>
  <si>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</si>
  <si>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</si>
  <si>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</si>
  <si>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</si>
  <si>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</si>
  <si>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</si>
  <si>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</si>
  <si>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</si>
  <si>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</si>
  <si>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</si>
  <si>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</si>
  <si>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</si>
  <si>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</si>
  <si>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</si>
  <si>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</si>
  <si>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</si>
  <si>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</si>
  <si>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</si>
  <si>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</si>
  <si>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</si>
  <si>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</si>
  <si>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</si>
  <si>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</si>
  <si>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</si>
  <si>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</si>
  <si>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</si>
  <si>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</si>
  <si>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</si>
  <si>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</si>
  <si>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</si>
  <si>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</si>
  <si>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</si>
  <si>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</si>
  <si>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</si>
  <si>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</si>
  <si>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</si>
  <si>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</si>
  <si>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</si>
  <si>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</si>
  <si>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</si>
  <si>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</si>
  <si>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</si>
  <si>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</si>
  <si>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</si>
  <si>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</si>
  <si>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</si>
  <si>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</si>
  <si>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</si>
  <si>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</si>
  <si>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</si>
  <si>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</si>
  <si>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</si>
  <si>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</si>
  <si>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</si>
  <si>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</si>
  <si>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</si>
  <si>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</si>
  <si>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</si>
  <si>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</si>
  <si>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</si>
  <si>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</si>
  <si>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</si>
  <si>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</si>
  <si>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</si>
  <si>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</si>
  <si>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</si>
  <si>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</si>
  <si>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</si>
  <si>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</si>
  <si>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</si>
  <si>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</si>
  <si>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</si>
  <si>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</si>
  <si>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</si>
  <si>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</si>
  <si>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</si>
  <si>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</si>
  <si>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</si>
  <si>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</si>
  <si>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</si>
  <si>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</si>
  <si>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</si>
  <si>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</si>
  <si>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</si>
  <si>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</si>
  <si>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</si>
  <si>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</si>
  <si>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</si>
  <si>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</si>
  <si>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</si>
  <si>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</si>
  <si>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</si>
  <si>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</si>
  <si>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</si>
  <si>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</si>
  <si>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</si>
  <si>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</si>
  <si>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</si>
  <si>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</si>
  <si>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</si>
  <si>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</si>
  <si>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</si>
  <si>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</si>
  <si>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</si>
  <si>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</si>
  <si>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</si>
  <si>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</si>
  <si>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</si>
  <si>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</si>
  <si>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</si>
  <si>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</si>
  <si>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</si>
  <si>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</si>
  <si>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</si>
  <si>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</si>
  <si>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</si>
  <si>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</si>
  <si>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</si>
  <si>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</si>
  <si>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</si>
  <si>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</si>
  <si>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</si>
  <si>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</si>
  <si>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</si>
  <si>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</si>
  <si>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</si>
  <si>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</si>
  <si>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</si>
  <si>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</si>
  <si>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</si>
  <si>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</si>
  <si>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</si>
  <si>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</si>
  <si>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</si>
  <si>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</si>
  <si>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</si>
  <si>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</si>
  <si>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</si>
  <si>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</si>
  <si>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</si>
  <si>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</si>
  <si>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</si>
  <si>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</si>
  <si>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</si>
  <si>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</si>
  <si>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</si>
  <si>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</si>
  <si>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</si>
  <si>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</si>
  <si>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</si>
  <si>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</si>
  <si>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</si>
  <si>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</si>
  <si>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</si>
  <si>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</si>
  <si>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</si>
  <si>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</si>
  <si>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</si>
  <si>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</si>
  <si>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</si>
  <si>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</si>
  <si>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</si>
  <si>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</si>
  <si>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</si>
  <si>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</si>
  <si>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</si>
  <si>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</si>
  <si>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</si>
  <si>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</si>
  <si>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</si>
  <si>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</si>
  <si>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</si>
  <si>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</si>
  <si>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</si>
  <si>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</si>
  <si>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</si>
  <si>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</si>
  <si>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</si>
  <si>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</si>
  <si>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</si>
  <si>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</si>
  <si>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</si>
  <si>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</si>
  <si>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</si>
  <si>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</si>
  <si>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</si>
  <si>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</si>
  <si>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</si>
  <si>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</si>
  <si>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</si>
  <si>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</si>
  <si>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</si>
  <si>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</si>
  <si>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</si>
  <si>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</si>
  <si>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</si>
  <si>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</si>
  <si>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</si>
  <si>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</si>
  <si>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</si>
  <si>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</si>
  <si>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</si>
  <si>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</si>
  <si>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</si>
  <si>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</si>
  <si>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</si>
  <si>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</si>
  <si>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</si>
  <si>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</si>
  <si>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</si>
  <si>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</si>
  <si>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</si>
  <si>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</si>
  <si>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</si>
  <si>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</si>
  <si>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</si>
  <si>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</si>
  <si>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</si>
  <si>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</si>
  <si>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</si>
  <si>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</si>
  <si>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</si>
  <si>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</si>
  <si>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</si>
  <si>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</si>
  <si>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</si>
  <si>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</si>
  <si>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</si>
  <si>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</si>
  <si>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</si>
  <si>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</si>
  <si>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</si>
  <si>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</si>
  <si>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</si>
  <si>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</si>
  <si>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</si>
  <si>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</si>
  <si>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</si>
  <si>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</si>
  <si>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</si>
  <si>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</si>
  <si>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</si>
  <si>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</si>
  <si>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</si>
  <si>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</si>
  <si>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</si>
  <si>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</si>
  <si>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</si>
  <si>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</si>
  <si>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</si>
  <si>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</si>
  <si>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</si>
  <si>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</si>
  <si>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</si>
  <si>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</si>
  <si>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</si>
  <si>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</si>
  <si>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</si>
  <si>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</si>
  <si>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</si>
  <si>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</si>
  <si>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</si>
  <si>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</si>
  <si>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</si>
  <si>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</si>
  <si>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</si>
  <si>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</si>
  <si>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</si>
  <si>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</si>
  <si>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</si>
  <si>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</si>
  <si>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</si>
  <si>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</si>
  <si>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</si>
  <si>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</si>
  <si>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</si>
  <si>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</si>
  <si>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</si>
  <si>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</si>
  <si>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</si>
  <si>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</si>
  <si>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</si>
  <si>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</si>
  <si>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</si>
  <si>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</si>
  <si>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</si>
  <si>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</si>
  <si>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</si>
  <si>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</si>
  <si>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</si>
  <si>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</si>
  <si>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</si>
  <si>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</si>
  <si>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</si>
  <si>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</si>
  <si>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</si>
  <si>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</si>
  <si>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</si>
  <si>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</si>
  <si>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</si>
  <si>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</si>
  <si>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</si>
  <si>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</si>
  <si>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</si>
  <si>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</si>
  <si>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</si>
  <si>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</si>
  <si>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</si>
  <si>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</si>
  <si>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</si>
  <si>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</si>
  <si>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</si>
  <si>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</si>
  <si>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</si>
  <si>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</si>
  <si>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</si>
  <si>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</si>
  <si>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</si>
  <si>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</si>
  <si>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</si>
  <si>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</si>
  <si>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</si>
  <si>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</si>
  <si>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</si>
  <si>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</si>
  <si>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</si>
  <si>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</si>
  <si>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</si>
  <si>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</si>
  <si>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</si>
  <si>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</si>
  <si>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</si>
  <si>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</si>
  <si>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</si>
  <si>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</si>
  <si>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</si>
  <si>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</si>
  <si>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</si>
  <si>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</si>
  <si>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</si>
  <si>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</si>
  <si>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</si>
  <si>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</si>
  <si>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</si>
  <si>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</si>
  <si>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</si>
  <si>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</si>
  <si>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</si>
  <si>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</si>
  <si>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</si>
  <si>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</si>
  <si>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</si>
  <si>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</si>
  <si>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</si>
  <si>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</si>
  <si>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</si>
  <si>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</si>
  <si>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</si>
  <si>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</si>
  <si>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</si>
  <si>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</si>
  <si>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</si>
  <si>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</si>
  <si>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</si>
  <si>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</si>
  <si>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</si>
  <si>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</si>
  <si>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</si>
  <si>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</si>
  <si>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</si>
  <si>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</si>
  <si>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</si>
  <si>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</si>
  <si>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</si>
  <si>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</si>
  <si>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</si>
  <si>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</si>
  <si>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</si>
  <si>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</si>
  <si>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</si>
  <si>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</si>
  <si>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</si>
  <si>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</si>
  <si>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</si>
  <si>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</si>
  <si>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</si>
  <si>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</si>
  <si>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</si>
  <si>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</si>
  <si>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</si>
  <si>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</si>
  <si>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</si>
  <si>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</si>
  <si>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</si>
  <si>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</si>
  <si>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</si>
  <si>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</si>
  <si>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</si>
  <si>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</si>
  <si>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</si>
  <si>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</si>
  <si>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</si>
  <si>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</si>
  <si>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</si>
  <si>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</si>
  <si>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</si>
  <si>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</si>
  <si>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</si>
  <si>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</si>
  <si>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</si>
  <si>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</si>
  <si>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</si>
  <si>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</si>
  <si>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</si>
  <si>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</si>
  <si>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</si>
  <si>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</si>
  <si>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</si>
  <si>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</si>
  <si>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</si>
  <si>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</si>
  <si>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</si>
  <si>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</si>
  <si>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</si>
  <si>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</si>
  <si>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</si>
  <si>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</si>
  <si>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</si>
  <si>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</si>
  <si>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</si>
  <si>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</si>
  <si>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</si>
  <si>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</si>
  <si>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</si>
  <si>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</si>
  <si>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</si>
  <si>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</si>
  <si>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</si>
  <si>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</si>
  <si>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</si>
  <si>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</si>
  <si>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</si>
  <si>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</si>
  <si>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</si>
  <si>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</si>
  <si>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</si>
  <si>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</si>
  <si>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</si>
  <si>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</si>
  <si>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</si>
  <si>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</si>
  <si>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</si>
  <si>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</si>
  <si>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</si>
  <si>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</si>
  <si>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</si>
  <si>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</si>
  <si>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</si>
  <si>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</si>
  <si>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</si>
  <si>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</si>
  <si>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</si>
  <si>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</si>
  <si>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</si>
  <si>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</si>
  <si>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</si>
  <si>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</si>
  <si>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</si>
  <si>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</si>
  <si>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</si>
  <si>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</si>
  <si>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</si>
  <si>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</si>
  <si>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</si>
  <si>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</si>
  <si>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</si>
  <si>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</si>
  <si>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</si>
  <si>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</si>
  <si>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</si>
  <si>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</si>
  <si>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</si>
  <si>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</si>
  <si>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</si>
  <si>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</si>
  <si>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</si>
  <si>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</si>
  <si>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</si>
  <si>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</si>
  <si>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</si>
  <si>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</si>
  <si>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</si>
  <si>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</si>
  <si>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</si>
  <si>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</si>
  <si>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</si>
  <si>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</si>
  <si>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</si>
  <si>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</si>
  <si>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</si>
  <si>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</si>
  <si>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</si>
  <si>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</si>
  <si>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</si>
  <si>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</si>
  <si>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</si>
  <si>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</si>
  <si>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</si>
  <si>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</si>
  <si>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</si>
  <si>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</si>
  <si>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</si>
  <si>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</si>
  <si>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</si>
  <si>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</si>
  <si>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</si>
  <si>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</si>
  <si>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</si>
  <si>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</si>
  <si>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</si>
  <si>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</si>
  <si>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</si>
  <si>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</si>
  <si>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</si>
  <si>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</si>
  <si>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</si>
  <si>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</si>
  <si>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</si>
  <si>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</si>
  <si>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</si>
  <si>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</si>
  <si>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</si>
  <si>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</si>
  <si>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</si>
  <si>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</si>
  <si>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</si>
  <si>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</si>
  <si>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</si>
  <si>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</si>
  <si>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</si>
  <si>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</si>
  <si>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</si>
  <si>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</si>
  <si>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</si>
  <si>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</si>
  <si>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</si>
  <si>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</si>
  <si>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</si>
  <si>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</si>
  <si>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</si>
  <si>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</si>
  <si>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</si>
  <si>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</si>
  <si>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</si>
  <si>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</si>
  <si>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</si>
  <si>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</si>
  <si>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</si>
  <si>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</si>
  <si>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</si>
  <si>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</si>
  <si>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</si>
  <si>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</si>
  <si>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</si>
  <si>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</si>
  <si>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</si>
  <si>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</si>
  <si>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</si>
  <si>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</si>
  <si>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</si>
  <si>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</si>
  <si>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</si>
  <si>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</si>
  <si>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</si>
  <si>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</si>
  <si>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</si>
  <si>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</si>
  <si>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</si>
  <si>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</si>
  <si>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</si>
  <si>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</si>
  <si>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</si>
  <si>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</si>
  <si>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</si>
  <si>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</si>
  <si>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</si>
  <si>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</si>
  <si>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</si>
  <si>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</si>
  <si>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</si>
  <si>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</si>
  <si>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</si>
  <si>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</si>
  <si>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</si>
  <si>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</si>
  <si>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</si>
  <si>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</si>
  <si>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</si>
  <si>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</si>
  <si>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</si>
  <si>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</si>
  <si>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</si>
  <si>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</si>
  <si>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</si>
  <si>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</si>
  <si>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</si>
  <si>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</si>
  <si>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</si>
  <si>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</si>
  <si>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</si>
  <si>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</si>
  <si>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</si>
  <si>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</si>
  <si>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</si>
  <si>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</si>
  <si>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</si>
  <si>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</si>
  <si>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</si>
  <si>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</si>
  <si>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</si>
  <si>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</si>
  <si>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</si>
  <si>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</si>
  <si>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</si>
  <si>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</si>
  <si>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</si>
  <si>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</si>
  <si>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</si>
  <si>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</si>
  <si>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</si>
  <si>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</si>
  <si>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</si>
  <si>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</si>
  <si>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</si>
  <si>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</si>
  <si>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</si>
  <si>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</si>
  <si>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</si>
  <si>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</si>
  <si>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</si>
  <si>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</si>
  <si>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</si>
  <si>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</si>
  <si>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</si>
  <si>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</si>
  <si>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</si>
  <si>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</si>
  <si>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</si>
  <si>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</si>
  <si>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</si>
  <si>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</si>
  <si>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</si>
  <si>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</si>
  <si>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</si>
  <si>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</si>
  <si>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</si>
  <si>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</si>
  <si>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</si>
  <si>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</si>
  <si>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</si>
  <si>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</si>
  <si>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</si>
  <si>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</si>
  <si>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</si>
  <si>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</si>
  <si>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</si>
  <si>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</si>
  <si>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</si>
  <si>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</si>
  <si>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</si>
  <si>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</si>
  <si>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</si>
  <si>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</si>
  <si>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</si>
  <si>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</si>
  <si>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</si>
  <si>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</si>
  <si>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</si>
  <si>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</si>
  <si>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</si>
  <si>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</si>
  <si>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</si>
  <si>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</si>
  <si>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</si>
  <si>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</si>
  <si>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</si>
  <si>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</si>
  <si>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</si>
  <si>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</si>
  <si>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</si>
  <si>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</si>
  <si>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</si>
  <si>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</si>
  <si>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</si>
  <si>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</si>
  <si>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</si>
  <si>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</si>
  <si>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</si>
  <si>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</si>
  <si>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</si>
  <si>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</si>
  <si>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</si>
  <si>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</si>
  <si>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</si>
  <si>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</si>
  <si>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</si>
  <si>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</si>
  <si>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</si>
  <si>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</si>
  <si>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</si>
  <si>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</si>
  <si>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</si>
  <si>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</si>
  <si>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</si>
  <si>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</si>
  <si>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</si>
  <si>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</si>
  <si>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</si>
  <si>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</si>
  <si>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</si>
  <si>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</si>
  <si>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</si>
  <si>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</si>
  <si>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</si>
  <si>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</si>
  <si>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</si>
  <si>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</si>
  <si>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</si>
  <si>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</si>
  <si>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</si>
  <si>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</si>
  <si>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</si>
  <si>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</si>
  <si>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</si>
  <si>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</si>
  <si>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</si>
  <si>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</si>
  <si>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</si>
  <si>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</si>
  <si>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</si>
  <si>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</si>
  <si>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</si>
  <si>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</si>
  <si>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</si>
  <si>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</si>
  <si>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</si>
  <si>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</si>
  <si>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</si>
  <si>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</si>
  <si>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</si>
  <si>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</si>
  <si>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</si>
  <si>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</si>
  <si>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</si>
  <si>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</si>
  <si>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</si>
  <si>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</si>
  <si>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</si>
  <si>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</si>
  <si>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</si>
  <si>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</si>
  <si>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</si>
  <si>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</si>
  <si>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</si>
  <si>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</si>
  <si>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</si>
  <si>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</si>
  <si>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</si>
  <si>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</si>
  <si>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</si>
  <si>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</si>
  <si>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</si>
  <si>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</si>
  <si>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</si>
  <si>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</si>
  <si>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</si>
  <si>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</si>
  <si>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</si>
  <si>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</si>
  <si>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</si>
  <si>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</si>
  <si>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</si>
  <si>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</si>
  <si>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</si>
  <si>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</si>
  <si>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</si>
  <si>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</si>
  <si>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</si>
  <si>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</si>
  <si>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</si>
  <si>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</si>
  <si>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</si>
  <si>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</si>
  <si>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</si>
  <si>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</si>
  <si>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</si>
  <si>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</si>
  <si>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</si>
  <si>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</si>
  <si>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</si>
  <si>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</si>
  <si>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</si>
  <si>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</si>
  <si>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</si>
  <si>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</si>
  <si>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</si>
  <si>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</si>
  <si>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</si>
  <si>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</si>
  <si>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</si>
  <si>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</si>
  <si>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</si>
  <si>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</si>
  <si>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</si>
  <si>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</si>
  <si>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</si>
  <si>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</si>
  <si>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</si>
  <si>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</si>
  <si>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</si>
  <si>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</si>
  <si>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</si>
  <si>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</si>
  <si>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</si>
  <si>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</si>
  <si>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</si>
  <si>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</si>
  <si>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</si>
  <si>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</si>
  <si>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</si>
  <si>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</si>
  <si>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</si>
  <si>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</si>
  <si>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</si>
  <si>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</si>
  <si>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</si>
  <si>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</si>
  <si>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</si>
  <si>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</si>
  <si>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</si>
  <si>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</si>
  <si>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</si>
  <si>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</si>
  <si>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</si>
  <si>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</si>
  <si>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</si>
  <si>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</si>
  <si>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</si>
  <si>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</si>
  <si>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</si>
  <si>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</si>
  <si>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</si>
  <si>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</si>
  <si>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</si>
  <si>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</si>
  <si>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</si>
  <si>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</si>
  <si>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</si>
  <si>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</si>
  <si>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</si>
  <si>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</si>
  <si>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</si>
  <si>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</si>
  <si>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</si>
  <si>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</si>
  <si>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</si>
  <si>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</si>
  <si>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</si>
  <si>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</si>
  <si>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</si>
  <si>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</si>
  <si>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</si>
  <si>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</si>
  <si>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</si>
  <si>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</si>
  <si>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</si>
  <si>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</si>
  <si>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</si>
  <si>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</si>
  <si>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</si>
  <si>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</si>
  <si>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</si>
  <si>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</si>
  <si>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</si>
  <si>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</si>
  <si>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</si>
  <si>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</si>
  <si>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</si>
  <si>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</si>
  <si>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</si>
  <si>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</si>
  <si>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</si>
  <si>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</si>
  <si>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</si>
  <si>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</si>
  <si>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</si>
  <si>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</si>
  <si>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</si>
  <si>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</si>
  <si>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</si>
  <si>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</si>
  <si>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</si>
  <si>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</si>
  <si>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</si>
  <si>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</si>
  <si>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</si>
  <si>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</si>
  <si>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</si>
  <si>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</si>
  <si>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</si>
  <si>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</si>
  <si>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</si>
  <si>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</si>
  <si>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</si>
  <si>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</si>
  <si>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</si>
  <si>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</si>
  <si>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</si>
  <si>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</si>
  <si>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</si>
  <si>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</si>
  <si>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</si>
  <si>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</si>
  <si>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</si>
  <si>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</si>
  <si>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</si>
  <si>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</si>
  <si>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</si>
  <si>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</si>
  <si>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</si>
  <si>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</si>
  <si>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</si>
  <si>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</si>
  <si>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</si>
  <si>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</si>
  <si>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</si>
  <si>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</si>
  <si>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</si>
  <si>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</si>
  <si>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</si>
  <si>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</si>
  <si>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</si>
  <si>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</si>
  <si>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</si>
  <si>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</si>
  <si>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</si>
  <si>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</si>
  <si>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</si>
  <si>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</si>
  <si>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</si>
  <si>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</si>
  <si>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</si>
  <si>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</si>
  <si>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</si>
  <si>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</si>
  <si>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</si>
  <si>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</si>
  <si>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</si>
  <si>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</si>
  <si>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</si>
  <si>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</si>
  <si>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</si>
  <si>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</si>
  <si>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</si>
  <si>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</si>
  <si>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</si>
  <si>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</si>
  <si>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</si>
  <si>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</si>
  <si>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</si>
  <si>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</si>
  <si>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</si>
  <si>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</si>
  <si>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</si>
  <si>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</si>
  <si>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</si>
  <si>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</si>
  <si>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</si>
  <si>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</si>
  <si>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</si>
  <si>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</si>
  <si>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</si>
  <si>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</si>
  <si>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</si>
  <si>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</si>
  <si>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</si>
  <si>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</si>
  <si>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</si>
  <si>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</si>
  <si>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</si>
  <si>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</si>
  <si>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</si>
  <si>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</si>
  <si>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</si>
  <si>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</si>
  <si>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</si>
  <si>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</si>
  <si>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</si>
  <si>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</si>
  <si>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</si>
  <si>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</si>
  <si>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</si>
  <si>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</si>
  <si>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</si>
  <si>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</si>
  <si>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</si>
  <si>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</si>
  <si>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</si>
  <si>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</si>
  <si>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</si>
  <si>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</si>
  <si>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</si>
  <si>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</si>
  <si>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</si>
  <si>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</si>
  <si>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</si>
  <si>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</si>
  <si>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</si>
  <si>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</si>
  <si>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</si>
  <si>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</si>
  <si>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</si>
  <si>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</si>
  <si>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</si>
  <si>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</si>
  <si>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</si>
  <si>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</si>
  <si>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</si>
  <si>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</si>
  <si>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</si>
  <si>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</si>
  <si>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</si>
  <si>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</si>
  <si>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</si>
  <si>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</si>
  <si>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</si>
  <si>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</si>
  <si>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</si>
  <si>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</si>
  <si>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</si>
  <si>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</si>
  <si>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</si>
  <si>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</si>
  <si>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</si>
  <si>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</si>
  <si>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</si>
  <si>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</si>
  <si>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</si>
  <si>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</si>
  <si>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</si>
  <si>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</si>
  <si>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</si>
  <si>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</si>
  <si>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</si>
  <si>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</si>
  <si>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</si>
  <si>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</si>
  <si>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</si>
  <si>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</si>
  <si>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</si>
  <si>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</si>
  <si>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</si>
  <si>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</si>
  <si>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</si>
  <si>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</si>
  <si>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</si>
  <si>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</si>
  <si>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</si>
  <si>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</si>
  <si>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</si>
  <si>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</si>
  <si>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</si>
  <si>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</si>
  <si>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</si>
  <si>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</si>
  <si>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</si>
  <si>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</si>
  <si>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</si>
  <si>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</si>
  <si>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</si>
  <si>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</si>
  <si>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</si>
  <si>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</si>
  <si>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</si>
  <si>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</si>
  <si>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</si>
  <si>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</si>
  <si>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</si>
  <si>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</si>
  <si>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</si>
  <si>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</si>
  <si>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</si>
  <si>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</si>
  <si>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</si>
  <si>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</si>
  <si>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</si>
  <si>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</si>
  <si>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</si>
  <si>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</si>
  <si>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</si>
  <si>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</si>
  <si>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</si>
  <si>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</si>
  <si>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</si>
  <si>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</si>
  <si>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</si>
  <si>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</si>
  <si>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</si>
  <si>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</si>
  <si>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</si>
  <si>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</si>
  <si>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</si>
  <si>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</si>
  <si>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</si>
  <si>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</si>
  <si>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</si>
  <si>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</si>
  <si>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</si>
  <si>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</si>
  <si>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</si>
  <si>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</si>
  <si>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</si>
  <si>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</si>
  <si>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</si>
  <si>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</si>
  <si>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</si>
  <si>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</si>
  <si>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</si>
  <si>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</si>
  <si>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</si>
  <si>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</si>
  <si>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</si>
  <si>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</si>
  <si>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</si>
  <si>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</si>
  <si>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</si>
  <si>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</si>
  <si>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</si>
  <si>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</si>
  <si>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</si>
  <si>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</si>
  <si>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</si>
  <si>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</si>
  <si>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</si>
  <si>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</si>
  <si>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</si>
  <si>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</si>
  <si>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</si>
  <si>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</si>
  <si>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</si>
  <si>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</si>
  <si>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</si>
  <si>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</si>
  <si>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</si>
  <si>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</si>
  <si>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</si>
  <si>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</si>
  <si>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</si>
  <si>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</si>
  <si>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</si>
  <si>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</si>
  <si>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</si>
  <si>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</si>
  <si>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</si>
  <si>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</si>
  <si>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</si>
  <si>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</si>
  <si>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</si>
  <si>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</si>
  <si>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</si>
  <si>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</si>
  <si>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</si>
  <si>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</si>
  <si>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</si>
  <si>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</si>
  <si>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</si>
  <si>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</si>
  <si>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</si>
  <si>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</si>
  <si>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</si>
  <si>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</si>
  <si>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</si>
  <si>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</si>
  <si>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</si>
  <si>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</si>
  <si>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</si>
  <si>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</si>
  <si>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</si>
  <si>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</si>
  <si>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</si>
  <si>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</si>
  <si>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</si>
  <si>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</si>
  <si>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</si>
  <si>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</si>
  <si>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</si>
  <si>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</si>
  <si>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</si>
  <si>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</si>
  <si>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</si>
  <si>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</si>
  <si>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</si>
  <si>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</si>
  <si>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</si>
  <si>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</si>
  <si>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</si>
  <si>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</si>
  <si>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</si>
  <si>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</si>
  <si>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</si>
  <si>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</si>
  <si>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</si>
  <si>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</si>
  <si>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</si>
  <si>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</si>
  <si>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</si>
  <si>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</si>
  <si>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</si>
  <si>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</si>
  <si>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</si>
  <si>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</si>
  <si>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</si>
  <si>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</si>
  <si>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</si>
  <si>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</si>
  <si>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</si>
  <si>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</si>
  <si>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</si>
  <si>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</si>
  <si>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</si>
  <si>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</si>
  <si>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</si>
  <si>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</si>
  <si>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</si>
  <si>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</si>
  <si>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</si>
  <si>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</si>
  <si>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</si>
  <si>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</si>
  <si>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</si>
  <si>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</si>
  <si>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</si>
  <si>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</si>
  <si>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</si>
  <si>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</si>
  <si>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</si>
  <si>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</si>
  <si>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</si>
  <si>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</si>
  <si>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</si>
  <si>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</si>
  <si>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</si>
  <si>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</si>
  <si>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</si>
  <si>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</si>
  <si>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</si>
  <si>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</si>
  <si>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</si>
  <si>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</si>
  <si>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</si>
  <si>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</si>
  <si>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</si>
  <si>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</si>
  <si>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</si>
  <si>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</si>
  <si>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</si>
  <si>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</si>
  <si>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</si>
  <si>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</si>
  <si>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</si>
  <si>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</si>
  <si>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</si>
  <si>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</si>
  <si>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</si>
  <si>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</si>
  <si>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</si>
  <si>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</si>
  <si>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</si>
  <si>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</si>
  <si>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</si>
  <si>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</si>
  <si>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</si>
  <si>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</si>
  <si>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</si>
  <si>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</si>
  <si>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</si>
  <si>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</si>
  <si>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</si>
  <si>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</si>
  <si>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</si>
  <si>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</si>
  <si>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</si>
  <si>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</si>
  <si>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</si>
  <si>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</si>
  <si>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</si>
  <si>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</si>
  <si>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</si>
  <si>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</si>
  <si>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</si>
  <si>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</si>
  <si>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</si>
  <si>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</si>
  <si>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</si>
  <si>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</si>
  <si>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</si>
  <si>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</si>
  <si>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</si>
  <si>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</si>
  <si>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</si>
  <si>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</si>
  <si>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</si>
  <si>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</si>
  <si>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</si>
  <si>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</si>
  <si>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</si>
  <si>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</si>
  <si>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</si>
  <si>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</si>
  <si>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</si>
  <si>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</si>
  <si>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</si>
  <si>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</si>
  <si>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</si>
  <si>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</si>
  <si>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</si>
  <si>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</si>
  <si>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</si>
  <si>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</si>
  <si>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</si>
  <si>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</si>
  <si>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</si>
  <si>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</si>
  <si>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</si>
  <si>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</si>
  <si>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</si>
  <si>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</si>
  <si>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</si>
  <si>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</si>
  <si>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</si>
  <si>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</si>
  <si>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</si>
  <si>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</si>
  <si>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</si>
  <si>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</si>
  <si>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</si>
  <si>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</si>
  <si>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</si>
  <si>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</si>
  <si>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</si>
  <si>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</si>
  <si>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</si>
  <si>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</si>
  <si>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</si>
  <si>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</si>
  <si>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</si>
  <si>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</si>
  <si>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</si>
  <si>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</si>
  <si>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</si>
  <si>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</si>
  <si>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</si>
  <si>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</si>
  <si>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</si>
  <si>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</si>
  <si>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</si>
  <si>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</si>
  <si>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</si>
  <si>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</si>
  <si>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</si>
  <si>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</si>
  <si>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</si>
  <si>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</si>
  <si>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</si>
  <si>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</si>
  <si>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</si>
  <si>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</si>
  <si>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</si>
  <si>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</si>
  <si>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</si>
  <si>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</si>
  <si>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</si>
  <si>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</si>
  <si>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</si>
  <si>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</si>
  <si>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</si>
  <si>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</si>
  <si>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</si>
  <si>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</si>
  <si>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</si>
  <si>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</si>
  <si>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</si>
  <si>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</si>
  <si>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</si>
  <si>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</si>
  <si>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</si>
  <si>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</si>
  <si>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</si>
  <si>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</si>
  <si>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</si>
  <si>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</si>
  <si>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</si>
  <si>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</si>
  <si>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</si>
  <si>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</si>
  <si>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</si>
  <si>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</si>
  <si>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</si>
  <si>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</si>
  <si>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</si>
  <si>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</si>
  <si>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</si>
  <si>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</si>
  <si>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</si>
  <si>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</si>
  <si>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</si>
  <si>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</si>
  <si>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</si>
  <si>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</si>
  <si>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</si>
  <si>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</si>
  <si>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</si>
  <si>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</si>
  <si>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</si>
  <si>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</si>
  <si>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</si>
  <si>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</si>
  <si>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</si>
  <si>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</si>
  <si>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</si>
  <si>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</si>
  <si>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</si>
  <si>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</si>
  <si>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</si>
  <si>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</si>
  <si>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</si>
  <si>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</si>
  <si>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</si>
  <si>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</si>
  <si>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</si>
  <si>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</si>
  <si>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</si>
  <si>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</si>
  <si>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</si>
  <si>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</si>
  <si>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</si>
  <si>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</si>
  <si>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</si>
  <si>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</si>
  <si>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</si>
  <si>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</si>
  <si>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</si>
  <si>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</si>
  <si>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</si>
  <si>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</si>
  <si>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</si>
  <si>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</si>
  <si>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</si>
  <si>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</si>
  <si>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</si>
  <si>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</si>
  <si>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</si>
  <si>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</si>
  <si>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</si>
  <si>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</si>
  <si>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</si>
  <si>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</si>
  <si>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</si>
  <si>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</si>
  <si>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</si>
  <si>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</si>
  <si>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</si>
  <si>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</si>
  <si>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</si>
  <si>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</si>
  <si>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</si>
  <si>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</si>
  <si>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</si>
  <si>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</si>
  <si>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</si>
  <si>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</si>
  <si>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</si>
  <si>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</si>
  <si>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</si>
  <si>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</si>
  <si>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</si>
  <si>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</si>
  <si>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</si>
  <si>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</si>
  <si>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</si>
  <si>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</si>
  <si>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</si>
  <si>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</si>
  <si>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</si>
  <si>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</si>
  <si>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</si>
  <si>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</si>
  <si>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</si>
  <si>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</si>
  <si>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</si>
  <si>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</si>
  <si>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</si>
  <si>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</si>
  <si>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</si>
  <si>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</si>
  <si>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</si>
  <si>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</si>
  <si>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</si>
  <si>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</si>
  <si>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</si>
  <si>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</si>
  <si>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</si>
  <si>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</si>
  <si>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</si>
  <si>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</si>
  <si>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</si>
  <si>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</si>
  <si>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</si>
  <si>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</si>
  <si>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</si>
  <si>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</si>
  <si>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</si>
  <si>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</si>
  <si>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</si>
  <si>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</si>
  <si>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</si>
  <si>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</si>
  <si>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</si>
  <si>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</si>
  <si>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</si>
  <si>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</si>
  <si>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</si>
  <si>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</si>
  <si>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</si>
  <si>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</si>
  <si>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</si>
  <si>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</si>
  <si>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</si>
  <si>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</si>
  <si>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</si>
  <si>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</si>
  <si>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</si>
  <si>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</si>
  <si>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</si>
  <si>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</si>
  <si>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</si>
  <si>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</si>
  <si>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</si>
  <si>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</si>
  <si>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</si>
  <si>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</si>
  <si>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</si>
  <si>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</si>
  <si>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</si>
  <si>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</si>
  <si>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</si>
  <si>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</si>
  <si>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</si>
  <si>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</si>
  <si>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</si>
  <si>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</si>
  <si>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</si>
  <si>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</si>
  <si>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</si>
  <si>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</si>
  <si>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</si>
  <si>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</si>
  <si>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</si>
  <si>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</si>
  <si>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</si>
  <si>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</si>
  <si>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</si>
  <si>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</si>
  <si>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</si>
  <si>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</si>
  <si>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</si>
  <si>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</si>
  <si>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</si>
  <si>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</si>
  <si>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</si>
  <si>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</si>
  <si>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</si>
  <si>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</si>
  <si>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</si>
  <si>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</si>
  <si>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</si>
  <si>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</si>
  <si>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</si>
  <si>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</si>
  <si>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</si>
  <si>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</si>
  <si>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</si>
  <si>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</si>
  <si>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</si>
  <si>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</si>
  <si>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</si>
  <si>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</si>
  <si>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</si>
  <si>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</si>
  <si>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</si>
  <si>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</si>
  <si>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</si>
  <si>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</si>
  <si>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</si>
  <si>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</si>
  <si>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</si>
  <si>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</si>
  <si>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</si>
  <si>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</si>
  <si>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</si>
  <si>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</si>
  <si>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</si>
  <si>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</si>
  <si>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</si>
  <si>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</si>
  <si>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</si>
  <si>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</si>
  <si>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</si>
  <si>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</si>
  <si>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</si>
  <si>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</si>
  <si>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</si>
  <si>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</si>
  <si>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</si>
  <si>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</si>
  <si>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</si>
  <si>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</si>
  <si>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</si>
  <si>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</si>
  <si>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</si>
  <si>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</si>
  <si>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</si>
  <si>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</si>
  <si>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</si>
  <si>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</si>
  <si>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</si>
  <si>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</si>
  <si>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</si>
  <si>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</si>
  <si>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</si>
  <si>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</si>
  <si>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</si>
  <si>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</si>
  <si>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</si>
  <si>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</si>
  <si>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</si>
  <si>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</si>
  <si>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</si>
  <si>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</si>
  <si>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</si>
  <si>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</si>
  <si>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</si>
  <si>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</si>
  <si>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</si>
  <si>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</si>
  <si>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</si>
  <si>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</si>
  <si>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</si>
  <si>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</si>
  <si>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</si>
  <si>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</si>
  <si>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</si>
  <si>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</si>
  <si>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</si>
  <si>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</si>
  <si>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</si>
  <si>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</si>
  <si>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</si>
  <si>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</si>
  <si>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</si>
  <si>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</si>
  <si>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</si>
  <si>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</si>
  <si>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</si>
  <si>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</si>
  <si>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</si>
  <si>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</si>
  <si>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</si>
  <si>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</si>
  <si>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</si>
  <si>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</si>
  <si>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</si>
  <si>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</si>
  <si>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</si>
  <si>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</si>
  <si>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</si>
  <si>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</si>
  <si>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</si>
  <si>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</si>
  <si>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</si>
  <si>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</si>
  <si>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</si>
  <si>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</si>
  <si>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</si>
  <si>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</si>
  <si>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</si>
  <si>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</si>
  <si>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</si>
  <si>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</si>
  <si>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</si>
  <si>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</si>
  <si>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</si>
  <si>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</si>
  <si>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</si>
  <si>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</si>
  <si>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</si>
  <si>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</si>
  <si>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</si>
  <si>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</si>
  <si>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</si>
  <si>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</si>
  <si>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</si>
  <si>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</si>
  <si>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</si>
  <si>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</si>
  <si>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</si>
  <si>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</si>
  <si>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</si>
  <si>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</si>
  <si>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</si>
  <si>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</si>
  <si>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</si>
  <si>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</si>
  <si>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</si>
  <si>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</si>
  <si>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</si>
  <si>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</si>
  <si>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</si>
  <si>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</si>
  <si>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</si>
  <si>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</si>
  <si>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</si>
  <si>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</si>
  <si>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</si>
  <si>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</si>
  <si>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</si>
  <si>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</si>
  <si>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</si>
  <si>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</si>
  <si>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</si>
  <si>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</si>
  <si>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</si>
  <si>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</si>
  <si>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</si>
  <si>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</si>
  <si>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</si>
  <si>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</si>
  <si>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</si>
  <si>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</si>
  <si>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</si>
  <si>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</si>
  <si>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</si>
  <si>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</si>
  <si>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</si>
  <si>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</si>
  <si>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</si>
  <si>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</si>
  <si>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</si>
  <si>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</si>
  <si>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</si>
  <si>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</si>
  <si>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</si>
  <si>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</si>
  <si>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</si>
  <si>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</si>
  <si>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</si>
  <si>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</si>
  <si>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</si>
  <si>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</si>
  <si>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</si>
  <si>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</si>
  <si>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</si>
  <si>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</si>
  <si>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</si>
  <si>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</si>
  <si>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</si>
  <si>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</si>
  <si>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</si>
  <si>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</si>
  <si>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</si>
  <si>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</si>
  <si>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</si>
  <si>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</si>
  <si>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</si>
  <si>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</si>
  <si>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</si>
  <si>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</si>
  <si>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</si>
  <si>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</si>
  <si>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</si>
  <si>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</si>
  <si>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</si>
  <si>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</si>
  <si>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</si>
  <si>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</si>
  <si>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</si>
  <si>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</si>
  <si>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</si>
  <si>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</si>
  <si>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</si>
  <si>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</si>
  <si>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</si>
  <si>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</si>
  <si>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</si>
  <si>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</si>
  <si>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</si>
  <si>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</si>
  <si>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</si>
  <si>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</si>
  <si>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</si>
  <si>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</si>
  <si>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</si>
  <si>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</si>
  <si>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</si>
  <si>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</si>
  <si>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</si>
  <si>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</si>
  <si>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</si>
  <si>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</si>
  <si>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</si>
  <si>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</si>
  <si>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</si>
  <si>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</si>
  <si>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</si>
  <si>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</si>
  <si>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</si>
  <si>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</si>
  <si>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</si>
  <si>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</si>
  <si>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</si>
  <si>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</si>
  <si>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</si>
  <si>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</si>
  <si>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</si>
  <si>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</si>
  <si>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</si>
  <si>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</si>
  <si>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</si>
  <si>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</si>
  <si>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</si>
  <si>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</si>
  <si>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</si>
  <si>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</si>
  <si>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</si>
  <si>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</si>
  <si>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</si>
  <si>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</si>
  <si>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</si>
  <si>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</si>
  <si>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</si>
  <si>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</si>
  <si>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</si>
  <si>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</si>
  <si>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</si>
  <si>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</si>
  <si>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</si>
  <si>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</si>
  <si>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</si>
  <si>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</si>
  <si>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</si>
  <si>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</si>
  <si>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</si>
  <si>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</si>
  <si>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</si>
  <si>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</si>
  <si>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</si>
  <si>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</si>
  <si>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</si>
  <si>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</si>
  <si>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</si>
  <si>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</si>
  <si>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</si>
  <si>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</si>
  <si>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</si>
  <si>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</si>
  <si>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</si>
  <si>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</si>
  <si>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</si>
  <si>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</si>
  <si>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</si>
  <si>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</si>
  <si>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</si>
  <si>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</si>
  <si>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</si>
  <si>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</si>
  <si>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</si>
  <si>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</si>
  <si>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</si>
  <si>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</si>
  <si>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</si>
  <si>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</si>
  <si>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</si>
  <si>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</si>
  <si>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</si>
  <si>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</si>
  <si>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</si>
  <si>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</si>
  <si>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</si>
  <si>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</si>
  <si>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</si>
  <si>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</si>
  <si>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</si>
  <si>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</si>
  <si>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</si>
  <si>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</si>
  <si>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</si>
  <si>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</si>
  <si>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</si>
  <si>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</si>
  <si>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</si>
  <si>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</si>
  <si>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</si>
  <si>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</si>
  <si>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</si>
  <si>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</si>
  <si>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</si>
  <si>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</si>
  <si>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</si>
  <si>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</si>
  <si>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</si>
  <si>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</si>
  <si>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</si>
  <si>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</si>
  <si>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</si>
  <si>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</si>
  <si>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</si>
  <si>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</si>
  <si>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</si>
  <si>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</si>
  <si>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</si>
  <si>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</si>
  <si>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</si>
  <si>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</si>
  <si>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</si>
  <si>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</si>
  <si>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</si>
  <si>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</si>
  <si>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</si>
  <si>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</si>
  <si>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</si>
  <si>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</si>
  <si>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</si>
  <si>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</si>
  <si>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</si>
  <si>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</si>
  <si>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</si>
  <si>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</si>
  <si>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</si>
  <si>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</si>
  <si>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</si>
  <si>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</si>
  <si>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</si>
  <si>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</si>
  <si>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</si>
  <si>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</si>
  <si>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</si>
  <si>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</si>
  <si>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</si>
  <si>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</si>
  <si>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</si>
  <si>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</si>
  <si>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</si>
  <si>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</si>
  <si>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</si>
  <si>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</si>
  <si>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</si>
  <si>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</si>
  <si>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</si>
  <si>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</si>
  <si>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</si>
  <si>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</si>
  <si>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</si>
  <si>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</si>
  <si>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</si>
  <si>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</si>
  <si>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</si>
  <si>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</si>
  <si>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</si>
  <si>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</si>
  <si>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</si>
  <si>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</si>
  <si>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</si>
  <si>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</si>
  <si>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</si>
  <si>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</si>
  <si>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</si>
  <si>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</si>
  <si>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</si>
  <si>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</si>
  <si>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</si>
  <si>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</si>
  <si>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</si>
  <si>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</si>
  <si>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</si>
  <si>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</si>
  <si>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</si>
  <si>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</si>
  <si>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</si>
  <si>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</si>
  <si>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</si>
  <si>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</si>
  <si>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</si>
  <si>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</si>
  <si>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</si>
  <si>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</si>
  <si>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</si>
  <si>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</si>
  <si>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</si>
  <si>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</si>
  <si>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</si>
  <si>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</si>
  <si>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</si>
  <si>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</si>
  <si>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</si>
  <si>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</si>
  <si>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</si>
  <si>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</si>
  <si>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</si>
  <si>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</si>
  <si>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</si>
  <si>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</si>
  <si>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</si>
  <si>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</si>
  <si>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</si>
  <si>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</si>
  <si>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</si>
  <si>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</si>
  <si>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</si>
  <si>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</si>
  <si>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</si>
  <si>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</si>
  <si>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</si>
  <si>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</si>
  <si>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</si>
  <si>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</si>
  <si>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</si>
  <si>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</si>
  <si>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</si>
  <si>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</si>
  <si>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</si>
  <si>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</si>
  <si>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</si>
  <si>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</si>
  <si>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</si>
  <si>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</si>
  <si>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</si>
  <si>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</si>
  <si>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</si>
  <si>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</si>
  <si>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</si>
  <si>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</si>
  <si>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</si>
  <si>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</si>
  <si>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</si>
  <si>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</si>
  <si>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</si>
  <si>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</si>
  <si>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</si>
  <si>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</si>
  <si>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</si>
  <si>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</si>
  <si>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</si>
  <si>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</si>
  <si>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</si>
  <si>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</si>
  <si>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</si>
  <si>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</si>
  <si>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</si>
  <si>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</si>
  <si>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</si>
  <si>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</si>
  <si>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</si>
  <si>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</si>
  <si>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</si>
  <si>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</si>
  <si>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</si>
  <si>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</si>
  <si>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</si>
  <si>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</si>
  <si>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</si>
  <si>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</si>
  <si>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</si>
  <si>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</si>
  <si>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</si>
  <si>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</si>
  <si>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</si>
  <si>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</si>
  <si>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</si>
  <si>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</si>
  <si>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</si>
  <si>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</si>
  <si>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</si>
  <si>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</si>
  <si>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</si>
  <si>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</si>
  <si>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</si>
  <si>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</si>
  <si>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</si>
  <si>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</si>
  <si>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</si>
  <si>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</si>
  <si>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</si>
  <si>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</si>
  <si>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</si>
  <si>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</si>
  <si>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</si>
  <si>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</si>
  <si>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</si>
  <si>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</si>
  <si>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</si>
  <si>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</si>
  <si>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</si>
  <si>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</si>
  <si>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</si>
  <si>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</si>
  <si>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</si>
  <si>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</si>
  <si>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</si>
  <si>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</si>
  <si>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</si>
  <si>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</si>
  <si>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</si>
  <si>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</si>
  <si>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</si>
  <si>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</si>
  <si>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</si>
  <si>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</si>
  <si>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</si>
  <si>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</si>
  <si>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</si>
  <si>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</si>
  <si>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</si>
  <si>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</si>
  <si>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</si>
  <si>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</si>
  <si>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</si>
  <si>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</si>
  <si>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</si>
  <si>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</si>
  <si>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</si>
  <si>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</si>
  <si>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</si>
  <si>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</si>
  <si>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</si>
  <si>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</si>
  <si>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</si>
  <si>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</si>
  <si>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</si>
  <si>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</si>
  <si>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</si>
  <si>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</si>
  <si>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</si>
  <si>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</si>
  <si>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</si>
  <si>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</si>
  <si>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</si>
  <si>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</si>
  <si>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</si>
  <si>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</si>
  <si>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</si>
  <si>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</si>
  <si>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</si>
  <si>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</si>
  <si>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</si>
  <si>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</si>
  <si>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</si>
  <si>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</si>
  <si>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</si>
  <si>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</si>
  <si>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</si>
  <si>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</si>
  <si>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</si>
  <si>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</si>
  <si>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</si>
  <si>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</si>
  <si>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</si>
  <si>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</si>
  <si>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</si>
  <si>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</si>
  <si>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</si>
  <si>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</si>
  <si>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</si>
  <si>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</si>
  <si>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</si>
  <si>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</si>
  <si>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</si>
  <si>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</si>
  <si>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</si>
  <si>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</si>
  <si>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</si>
  <si>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</si>
  <si>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</si>
  <si>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</si>
  <si>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</si>
  <si>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</si>
  <si>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</si>
  <si>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</si>
  <si>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</si>
  <si>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</si>
  <si>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</si>
  <si>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</si>
  <si>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</si>
  <si>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</si>
  <si>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</si>
  <si>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</si>
  <si>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</si>
  <si>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</si>
  <si>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</si>
  <si>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</si>
  <si>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</si>
  <si>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</si>
  <si>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</si>
  <si>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</si>
  <si>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</si>
  <si>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</si>
  <si>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</si>
  <si>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</si>
  <si>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</si>
  <si>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</si>
  <si>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</si>
  <si>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</si>
  <si>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</si>
  <si>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</si>
  <si>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</si>
  <si>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</si>
  <si>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</si>
  <si>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</si>
  <si>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</si>
  <si>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</si>
  <si>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</si>
  <si>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</si>
  <si>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</si>
  <si>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</si>
  <si>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</si>
  <si>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</si>
  <si>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</si>
  <si>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</si>
  <si>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</si>
  <si>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</si>
  <si>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</si>
  <si>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</si>
  <si>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</si>
  <si>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</si>
  <si>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</si>
  <si>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</si>
  <si>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</si>
  <si>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</si>
  <si>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</si>
  <si>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</si>
  <si>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</si>
  <si>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</si>
  <si>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</si>
  <si>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</si>
  <si>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</si>
  <si>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</si>
  <si>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</si>
  <si>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</si>
  <si>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</si>
  <si>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</si>
  <si>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</si>
  <si>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</si>
  <si>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</si>
  <si>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</si>
  <si>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</si>
  <si>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</si>
  <si>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</si>
  <si>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</si>
  <si>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</si>
  <si>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</si>
  <si>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</si>
  <si>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</si>
  <si>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</si>
  <si>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</si>
  <si>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</si>
  <si>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</si>
  <si>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</si>
  <si>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</si>
  <si>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</si>
  <si>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</si>
  <si>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</si>
  <si>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</si>
  <si>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</si>
  <si>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</si>
  <si>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</si>
  <si>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</si>
  <si>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</si>
  <si>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</si>
  <si>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</si>
  <si>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</si>
  <si>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</si>
  <si>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</si>
  <si>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</si>
  <si>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</si>
  <si>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</si>
  <si>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</si>
  <si>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</si>
  <si>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</si>
  <si>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</si>
  <si>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</si>
  <si>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</si>
  <si>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</si>
  <si>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</si>
  <si>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</si>
  <si>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</si>
  <si>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</si>
  <si>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</si>
  <si>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</si>
  <si>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</si>
  <si>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</si>
  <si>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</si>
  <si>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</si>
  <si>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</si>
  <si>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</si>
  <si>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</si>
  <si>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</si>
  <si>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</si>
  <si>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</si>
  <si>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</si>
  <si>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</si>
  <si>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</si>
  <si>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</si>
  <si>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</si>
  <si>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</si>
  <si>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</si>
  <si>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</si>
  <si>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</si>
  <si>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</si>
  <si>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</si>
  <si>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</si>
  <si>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</si>
  <si>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</si>
  <si>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</si>
  <si>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</si>
  <si>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</si>
  <si>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</si>
  <si>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</si>
  <si>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</si>
  <si>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</si>
  <si>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</si>
  <si>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</si>
  <si>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</si>
  <si>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</si>
  <si>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</si>
  <si>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</si>
  <si>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</si>
  <si>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</si>
  <si>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</si>
  <si>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</si>
  <si>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</si>
  <si>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</si>
  <si>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</si>
  <si>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</si>
  <si>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</si>
  <si>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</si>
  <si>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</si>
  <si>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</si>
  <si>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</si>
  <si>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</si>
  <si>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</si>
  <si>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</si>
  <si>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</si>
  <si>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</si>
  <si>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</si>
  <si>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</si>
  <si>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</si>
  <si>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</si>
  <si>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</si>
  <si>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</si>
  <si>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</si>
  <si>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</si>
  <si>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</si>
  <si>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</si>
  <si>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</si>
  <si>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</si>
  <si>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</si>
  <si>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</si>
  <si>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</si>
  <si>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</si>
  <si>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</si>
  <si>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</si>
  <si>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</si>
  <si>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</si>
  <si>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</si>
  <si>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</si>
  <si>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</si>
  <si>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</si>
  <si>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</si>
  <si>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</si>
  <si>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</si>
  <si>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</si>
  <si>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</si>
  <si>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</si>
  <si>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</si>
  <si>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</si>
  <si>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</si>
  <si>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</si>
  <si>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</si>
  <si>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</si>
  <si>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</si>
  <si>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</si>
  <si>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</si>
  <si>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</si>
  <si>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</si>
  <si>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</si>
  <si>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</si>
  <si>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</si>
  <si>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</si>
  <si>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</si>
  <si>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</si>
  <si>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</si>
  <si>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</si>
  <si>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</si>
  <si>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</si>
  <si>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</si>
  <si>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</si>
  <si>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</si>
  <si>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</si>
  <si>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</si>
  <si>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</si>
  <si>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</si>
  <si>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</si>
  <si>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</si>
  <si>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</si>
  <si>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</si>
  <si>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</si>
  <si>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</si>
  <si>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</si>
  <si>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</si>
  <si>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</si>
  <si>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</si>
  <si>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</si>
  <si>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</si>
  <si>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</si>
  <si>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</si>
  <si>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</si>
  <si>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</si>
  <si>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</si>
  <si>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</si>
  <si>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</si>
  <si>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</si>
  <si>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</si>
  <si>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</si>
  <si>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</si>
  <si>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</si>
  <si>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</si>
  <si>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</si>
  <si>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</si>
  <si>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</si>
  <si>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</si>
  <si>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</si>
  <si>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</si>
  <si>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</si>
  <si>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</si>
  <si>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</si>
  <si>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</si>
  <si>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</si>
  <si>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</si>
  <si>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</si>
  <si>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</si>
  <si>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</si>
  <si>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</si>
  <si>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</si>
  <si>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</si>
  <si>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</si>
  <si>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</si>
  <si>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</si>
  <si>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</si>
  <si>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</si>
  <si>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</si>
  <si>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</si>
  <si>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</si>
  <si>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</si>
  <si>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</si>
  <si>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</si>
  <si>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</si>
  <si>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</si>
  <si>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</si>
  <si>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</si>
  <si>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</si>
  <si>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</si>
  <si>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</si>
  <si>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</si>
  <si>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</si>
  <si>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</si>
  <si>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</si>
  <si>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</si>
  <si>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</si>
  <si>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</si>
  <si>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</si>
  <si>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</si>
  <si>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</si>
  <si>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</si>
  <si>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</si>
  <si>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</si>
  <si>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</si>
  <si>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</si>
  <si>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</si>
  <si>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</si>
  <si>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</si>
  <si>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</si>
  <si>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</si>
  <si>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</si>
  <si>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</si>
  <si>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</si>
  <si>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</si>
  <si>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</si>
  <si>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</si>
  <si>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</si>
  <si>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</si>
  <si>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</si>
  <si>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</si>
  <si>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</si>
  <si>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</si>
  <si>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</si>
  <si>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</si>
  <si>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</si>
  <si>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</si>
  <si>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</si>
  <si>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</si>
  <si>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</si>
  <si>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</si>
  <si>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</si>
  <si>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</si>
  <si>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</si>
  <si>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</si>
  <si>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</si>
  <si>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</si>
  <si>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</si>
  <si>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</si>
  <si>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</si>
  <si>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</si>
  <si>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</si>
  <si>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</si>
  <si>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</si>
  <si>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</si>
  <si>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</si>
  <si>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</si>
  <si>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</si>
  <si>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</si>
  <si>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</si>
  <si>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</si>
  <si>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</si>
  <si>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</si>
  <si>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</si>
  <si>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</si>
  <si>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</si>
  <si>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</si>
  <si>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</si>
  <si>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</si>
  <si>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</si>
  <si>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</si>
  <si>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</si>
  <si>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</si>
  <si>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</si>
  <si>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</si>
  <si>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</si>
  <si>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</si>
  <si>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</si>
  <si>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</si>
  <si>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</si>
  <si>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</si>
  <si>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</si>
  <si>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</si>
  <si>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</si>
  <si>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</si>
  <si>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</si>
  <si>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</si>
  <si>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</si>
  <si>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</si>
  <si>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</si>
  <si>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</si>
  <si>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</si>
  <si>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</si>
  <si>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</si>
  <si>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</si>
  <si>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</si>
  <si>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</si>
  <si>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</si>
  <si>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</si>
  <si>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</si>
  <si>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</si>
  <si>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</si>
  <si>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</si>
  <si>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</si>
  <si>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</si>
  <si>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</si>
  <si>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</si>
  <si>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</si>
  <si>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</si>
  <si>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</si>
  <si>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</si>
  <si>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</si>
  <si>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</si>
  <si>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</si>
  <si>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</si>
  <si>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</si>
  <si>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</si>
  <si>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</si>
  <si>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</si>
  <si>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</si>
  <si>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</si>
  <si>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</si>
  <si>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</si>
  <si>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</si>
  <si>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</si>
  <si>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</si>
  <si>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</si>
  <si>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</si>
  <si>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</si>
  <si>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</si>
  <si>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</si>
  <si>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</si>
  <si>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</si>
  <si>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</si>
  <si>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</si>
  <si>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</si>
  <si>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</si>
  <si>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</si>
  <si>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</si>
  <si>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</si>
  <si>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</si>
  <si>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</si>
  <si>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</si>
  <si>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</si>
  <si>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</si>
  <si>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</si>
  <si>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</si>
  <si>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</si>
  <si>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</si>
  <si>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</si>
  <si>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</si>
  <si>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</si>
  <si>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</si>
  <si>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</si>
  <si>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</si>
  <si>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</si>
  <si>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</si>
  <si>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</si>
  <si>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</si>
  <si>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</si>
  <si>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</si>
  <si>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</si>
  <si>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</si>
  <si>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</si>
  <si>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</si>
  <si>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</si>
  <si>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</si>
  <si>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</si>
  <si>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</si>
  <si>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</si>
  <si>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</si>
  <si>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</si>
  <si>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</si>
  <si>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</si>
  <si>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</si>
  <si>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</si>
  <si>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</si>
  <si>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</si>
  <si>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</si>
  <si>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</si>
  <si>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</si>
  <si>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</si>
  <si>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</si>
  <si>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</si>
  <si>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</si>
  <si>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</si>
  <si>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</si>
  <si>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</si>
  <si>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</si>
  <si>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</si>
  <si>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</si>
  <si>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</si>
  <si>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</si>
  <si>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</si>
  <si>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</si>
  <si>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</si>
  <si>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</si>
  <si>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</si>
  <si>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</si>
  <si>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</si>
  <si>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</si>
  <si>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</si>
  <si>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</si>
  <si>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</si>
  <si>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</si>
  <si>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</si>
  <si>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</si>
  <si>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</si>
  <si>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</si>
  <si>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</si>
  <si>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</si>
  <si>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</si>
  <si>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</si>
  <si>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</si>
  <si>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</si>
  <si>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</si>
  <si>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</si>
  <si>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</si>
  <si>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</si>
  <si>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</si>
  <si>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</si>
  <si>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</si>
  <si>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</si>
  <si>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</si>
  <si>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</si>
  <si>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</si>
  <si>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</si>
  <si>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</si>
  <si>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</si>
  <si>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</si>
  <si>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</si>
  <si>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</si>
  <si>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</si>
  <si>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</si>
  <si>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</si>
  <si>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</si>
  <si>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</si>
  <si>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</si>
  <si>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</si>
  <si>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</si>
  <si>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</si>
  <si>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</si>
  <si>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</si>
  <si>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</si>
  <si>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</si>
  <si>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</si>
  <si>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</si>
  <si>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</si>
  <si>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</si>
  <si>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</si>
  <si>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</si>
  <si>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</si>
  <si>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</si>
  <si>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</si>
  <si>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</si>
  <si>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</si>
  <si>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</si>
  <si>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</si>
  <si>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</si>
  <si>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</si>
  <si>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</si>
  <si>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</si>
  <si>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</si>
  <si>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</si>
  <si>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</si>
  <si>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</si>
  <si>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</si>
  <si>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</si>
  <si>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</si>
  <si>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</si>
  <si>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</si>
  <si>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</si>
  <si>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</si>
  <si>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</si>
  <si>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</si>
  <si>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</si>
  <si>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</si>
  <si>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</si>
  <si>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</si>
  <si>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</si>
  <si>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</si>
  <si>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</si>
  <si>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</si>
  <si>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</si>
  <si>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</si>
  <si>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</si>
  <si>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</si>
  <si>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</si>
  <si>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</si>
  <si>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</si>
  <si>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</si>
  <si>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</si>
  <si>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</si>
  <si>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</si>
  <si>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</si>
  <si>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</si>
  <si>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</si>
  <si>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</si>
  <si>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</si>
  <si>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</si>
  <si>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</si>
  <si>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</si>
  <si>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</si>
  <si>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</si>
  <si>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</si>
  <si>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</si>
  <si>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</si>
  <si>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</si>
  <si>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</si>
  <si>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</si>
  <si>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</si>
  <si>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</si>
  <si>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</si>
  <si>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</si>
  <si>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</si>
  <si>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</si>
  <si>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</si>
  <si>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</si>
  <si>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</si>
  <si>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</si>
  <si>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</si>
  <si>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</si>
  <si>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</si>
  <si>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</si>
  <si>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</si>
  <si>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</si>
  <si>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</si>
  <si>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</si>
  <si>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</si>
  <si>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</si>
  <si>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</si>
  <si>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</si>
  <si>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</si>
  <si>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</si>
  <si>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</si>
  <si>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</si>
  <si>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</si>
  <si>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</si>
  <si>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</si>
  <si>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</si>
  <si>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</si>
  <si>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</si>
  <si>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</si>
  <si>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</si>
  <si>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</si>
  <si>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</si>
  <si>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</si>
  <si>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</si>
  <si>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</si>
  <si>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</si>
  <si>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</si>
  <si>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</si>
  <si>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</si>
  <si>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</si>
  <si>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</si>
  <si>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</si>
  <si>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</si>
  <si>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</si>
  <si>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</si>
  <si>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</si>
  <si>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</si>
  <si>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</si>
  <si>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</si>
  <si>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</si>
  <si>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</si>
  <si>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</si>
  <si>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</si>
  <si>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</si>
  <si>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</si>
  <si>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</si>
  <si>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</si>
  <si>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</si>
  <si>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</si>
  <si>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</si>
  <si>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</si>
  <si>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</si>
  <si>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</si>
  <si>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</si>
  <si>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</si>
  <si>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</si>
  <si>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</si>
  <si>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</si>
  <si>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</si>
  <si>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</si>
  <si>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</si>
  <si>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</si>
  <si>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</si>
  <si>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</si>
  <si>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</si>
  <si>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</si>
  <si>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</si>
  <si>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</si>
  <si>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</si>
  <si>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</si>
  <si>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</si>
  <si>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</si>
  <si>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</si>
  <si>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</si>
  <si>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</si>
  <si>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</si>
  <si>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</si>
  <si>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</si>
  <si>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</si>
  <si>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</si>
  <si>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</si>
  <si>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</si>
  <si>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</si>
  <si>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</si>
  <si>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</si>
  <si>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</si>
  <si>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</si>
  <si>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</si>
  <si>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</si>
  <si>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</si>
  <si>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</si>
  <si>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</si>
  <si>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</si>
  <si>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</si>
  <si>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</si>
  <si>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</si>
  <si>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</si>
  <si>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</si>
  <si>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</si>
  <si>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</si>
  <si>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</si>
  <si>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</si>
  <si>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</si>
  <si>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</si>
  <si>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</si>
  <si>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</si>
  <si>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</si>
  <si>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</si>
  <si>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</si>
  <si>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</si>
  <si>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</si>
  <si>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</si>
  <si>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</si>
  <si>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</si>
  <si>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</si>
  <si>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</si>
  <si>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</si>
  <si>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</si>
  <si>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</si>
  <si>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</si>
  <si>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</si>
  <si>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</si>
  <si>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</si>
  <si>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</si>
  <si>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</si>
  <si>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</si>
  <si>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</si>
  <si>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</si>
  <si>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</si>
  <si>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</si>
  <si>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</si>
  <si>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</si>
  <si>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</si>
  <si>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</si>
  <si>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</si>
  <si>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</si>
  <si>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</si>
  <si>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</si>
  <si>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</si>
  <si>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</si>
  <si>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</si>
  <si>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</si>
  <si>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</si>
  <si>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</si>
  <si>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</si>
  <si>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</si>
  <si>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</si>
  <si>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</si>
  <si>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</si>
  <si>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</si>
  <si>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</si>
  <si>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</si>
  <si>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</si>
  <si>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</si>
  <si>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</si>
  <si>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</si>
  <si>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</si>
  <si>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</si>
  <si>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</si>
  <si>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</si>
  <si>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</si>
  <si>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</si>
  <si>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</si>
  <si>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</si>
  <si>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</si>
  <si>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</si>
  <si>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</si>
  <si>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</si>
  <si>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</si>
  <si>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</si>
  <si>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</si>
  <si>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</si>
  <si>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</si>
  <si>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</si>
  <si>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</si>
  <si>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</si>
  <si>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</si>
  <si>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</si>
  <si>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</si>
  <si>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</si>
  <si>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</si>
  <si>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</si>
  <si>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</si>
  <si>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</si>
  <si>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</si>
  <si>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</si>
  <si>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</si>
  <si>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</si>
  <si>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</si>
  <si>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</si>
  <si>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</si>
  <si>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</si>
  <si>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</si>
  <si>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</si>
  <si>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</si>
  <si>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</si>
  <si>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</si>
  <si>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</si>
  <si>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</si>
  <si>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</si>
  <si>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</si>
  <si>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</si>
  <si>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</si>
  <si>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</si>
  <si>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</si>
  <si>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</si>
  <si>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</si>
  <si>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</si>
  <si>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</si>
  <si>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</si>
  <si>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</si>
  <si>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</si>
  <si>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</si>
  <si>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</si>
  <si>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</si>
  <si>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</si>
  <si>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</si>
  <si>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</si>
  <si>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</si>
  <si>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</si>
  <si>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</si>
  <si>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</si>
  <si>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</si>
  <si>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</si>
  <si>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</si>
  <si>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</si>
  <si>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</si>
  <si>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</si>
  <si>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</si>
  <si>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</si>
  <si>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</si>
  <si>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</si>
  <si>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</si>
  <si>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</si>
  <si>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</si>
  <si>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</si>
  <si>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</si>
  <si>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</si>
  <si>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</si>
  <si>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</si>
  <si>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</si>
  <si>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</si>
  <si>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</si>
  <si>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</si>
  <si>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</si>
  <si>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</si>
  <si>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</si>
  <si>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</si>
  <si>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</si>
  <si>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</si>
  <si>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</si>
  <si>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</si>
  <si>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</si>
  <si>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</si>
  <si>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</si>
  <si>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</si>
  <si>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</si>
  <si>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</si>
  <si>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</si>
  <si>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</si>
  <si>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</si>
  <si>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</si>
  <si>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</si>
  <si>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</si>
  <si>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</si>
  <si>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</si>
  <si>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</si>
  <si>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</si>
  <si>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</si>
  <si>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</si>
  <si>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</si>
  <si>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</si>
  <si>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</si>
  <si>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</si>
  <si>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</si>
  <si>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</si>
  <si>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</si>
  <si>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</si>
  <si>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</si>
  <si>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</si>
  <si>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</si>
  <si>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</si>
  <si>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</si>
  <si>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</si>
  <si>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</si>
  <si>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</si>
  <si>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</si>
  <si>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</si>
  <si>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</si>
  <si>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</si>
  <si>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</si>
  <si>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</si>
  <si>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</si>
  <si>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</si>
  <si>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</si>
  <si>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</si>
  <si>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</si>
  <si>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</si>
  <si>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</si>
  <si>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</si>
  <si>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</si>
  <si>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</si>
  <si>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</si>
  <si>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</si>
  <si>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</si>
  <si>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</si>
  <si>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</si>
  <si>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</si>
  <si>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</si>
  <si>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</si>
  <si>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</si>
  <si>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</si>
  <si>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</si>
  <si>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</si>
  <si>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</si>
  <si>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</si>
  <si>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</si>
  <si>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</si>
  <si>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</si>
  <si>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</si>
  <si>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</si>
  <si>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</si>
  <si>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</si>
  <si>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</si>
  <si>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</si>
  <si>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</si>
  <si>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</si>
  <si>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</si>
  <si>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</si>
  <si>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</si>
  <si>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</si>
  <si>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</si>
  <si>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</si>
  <si>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</si>
  <si>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</si>
  <si>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</si>
  <si>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</si>
  <si>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</si>
  <si>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</si>
  <si>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</si>
  <si>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</si>
  <si>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</si>
  <si>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</si>
  <si>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</si>
  <si>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</si>
  <si>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</si>
  <si>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</si>
  <si>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</si>
  <si>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</si>
  <si>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</si>
  <si>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</si>
  <si>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</si>
  <si>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</si>
  <si>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</si>
  <si>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</si>
  <si>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</si>
  <si>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</si>
  <si>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</si>
  <si>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</si>
  <si>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</si>
  <si>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</si>
  <si>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</si>
  <si>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</si>
  <si>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</si>
  <si>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</si>
  <si>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</si>
  <si>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</si>
  <si>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</si>
  <si>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</si>
  <si>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</si>
  <si>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</si>
  <si>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</si>
  <si>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</si>
  <si>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</si>
  <si>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</si>
  <si>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</si>
  <si>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</si>
  <si>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</si>
  <si>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</si>
  <si>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</si>
  <si>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</si>
  <si>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</si>
  <si>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</si>
  <si>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</si>
  <si>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</si>
  <si>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</si>
  <si>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</si>
  <si>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</si>
  <si>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</si>
  <si>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</si>
  <si>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</si>
  <si>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</si>
  <si>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</si>
  <si>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</si>
  <si>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</si>
  <si>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</si>
  <si>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</si>
  <si>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</si>
  <si>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</si>
  <si>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</si>
  <si>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</si>
  <si>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</si>
  <si>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</si>
  <si>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</si>
  <si>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</si>
  <si>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</si>
  <si>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</si>
  <si>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</si>
  <si>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</si>
  <si>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</si>
  <si>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</si>
  <si>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</si>
  <si>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</si>
  <si>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</si>
  <si>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</si>
  <si>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</si>
  <si>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</si>
  <si>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</si>
  <si>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</si>
  <si>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</si>
  <si>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</si>
  <si>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</si>
  <si>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</si>
  <si>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</si>
  <si>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</si>
  <si>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</si>
  <si>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</si>
  <si>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</si>
  <si>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</si>
  <si>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</si>
  <si>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</si>
  <si>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</si>
  <si>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</si>
  <si>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</si>
  <si>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</si>
  <si>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</si>
  <si>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</si>
  <si>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</si>
  <si>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</si>
  <si>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</si>
  <si>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</si>
  <si>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</si>
  <si>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</si>
  <si>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</si>
  <si>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</si>
  <si>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</si>
  <si>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</si>
  <si>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</si>
  <si>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</si>
  <si>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</si>
  <si>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</si>
  <si>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</si>
  <si>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</si>
  <si>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</si>
  <si>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</si>
  <si>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</si>
  <si>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</si>
  <si>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</si>
  <si>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</si>
  <si>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</si>
  <si>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</si>
  <si>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</si>
  <si>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</si>
  <si>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</si>
  <si>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</si>
  <si>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</si>
  <si>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</si>
  <si>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</si>
  <si>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</si>
  <si>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</si>
  <si>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</si>
  <si>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</si>
  <si>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</si>
  <si>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</si>
  <si>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</si>
  <si>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</si>
  <si>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</si>
  <si>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</si>
  <si>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</si>
  <si>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</si>
  <si>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</si>
  <si>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</si>
  <si>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</si>
  <si>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</si>
  <si>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</si>
  <si>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</si>
  <si>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</si>
  <si>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</si>
  <si>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</si>
  <si>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</si>
  <si>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</si>
  <si>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</si>
  <si>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</si>
  <si>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</si>
  <si>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</si>
  <si>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</si>
  <si>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</si>
  <si>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</si>
  <si>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</si>
  <si>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</si>
  <si>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</si>
  <si>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</si>
  <si>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</si>
  <si>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</si>
  <si>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</si>
  <si>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</si>
  <si>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</si>
  <si>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</si>
  <si>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</si>
  <si>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</si>
  <si>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</si>
  <si>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</si>
  <si>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</si>
  <si>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</si>
  <si>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</si>
  <si>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</si>
  <si>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</si>
  <si>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</si>
  <si>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</si>
  <si>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</si>
  <si>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</si>
  <si>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</si>
  <si>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</si>
  <si>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</si>
  <si>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</si>
  <si>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</si>
  <si>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</si>
  <si>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</si>
  <si>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</si>
  <si>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</si>
  <si>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</si>
  <si>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</si>
  <si>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</si>
  <si>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</si>
  <si>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</si>
  <si>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</si>
  <si>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</si>
  <si>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</si>
  <si>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</si>
  <si>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</si>
  <si>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</si>
  <si>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</si>
  <si>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</si>
  <si>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</si>
  <si>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</si>
  <si>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</si>
  <si>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</si>
  <si>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</si>
  <si>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</si>
  <si>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</si>
  <si>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</si>
  <si>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</si>
  <si>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</si>
  <si>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</si>
  <si>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</si>
  <si>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</si>
  <si>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</si>
  <si>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</si>
  <si>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</si>
  <si>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</si>
  <si>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</si>
  <si>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</si>
  <si>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</si>
  <si>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</si>
  <si>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</si>
  <si>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</si>
  <si>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</si>
  <si>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</si>
  <si>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</si>
  <si>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</si>
  <si>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</si>
  <si>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</si>
  <si>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</si>
  <si>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</si>
  <si>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</si>
  <si>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</si>
  <si>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</si>
  <si>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</si>
  <si>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</si>
  <si>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</si>
  <si>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</si>
  <si>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</si>
  <si>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</si>
  <si>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</si>
  <si>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</si>
  <si>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</si>
  <si>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</si>
  <si>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</si>
  <si>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</si>
  <si>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</si>
  <si>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</si>
  <si>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</si>
  <si>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</si>
  <si>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</si>
  <si>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</si>
  <si>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</si>
  <si>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</si>
  <si>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</si>
  <si>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</si>
  <si>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</si>
  <si>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</si>
  <si>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</si>
  <si>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</si>
  <si>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</si>
  <si>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</si>
  <si>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</si>
  <si>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</si>
  <si>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</si>
  <si>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</si>
  <si>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</si>
  <si>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</si>
  <si>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</si>
  <si>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</si>
  <si>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</si>
  <si>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</si>
  <si>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</si>
  <si>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</si>
  <si>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</si>
  <si>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</si>
  <si>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</si>
  <si>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</si>
  <si>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</si>
  <si>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</si>
  <si>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</si>
  <si>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</si>
  <si>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</si>
  <si>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</si>
  <si>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</si>
  <si>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</si>
  <si>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</si>
  <si>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</si>
  <si>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</si>
  <si>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</si>
  <si>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</si>
  <si>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</si>
  <si>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</si>
  <si>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</si>
  <si>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</si>
  <si>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</si>
  <si>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</si>
  <si>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</si>
  <si>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</si>
  <si>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</si>
  <si>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</si>
  <si>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</si>
  <si>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</si>
  <si>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</si>
  <si>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</si>
  <si>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</si>
  <si>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</si>
  <si>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</si>
  <si>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</si>
  <si>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</si>
  <si>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</si>
  <si>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</si>
  <si>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</si>
  <si>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</si>
  <si>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</si>
  <si>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</si>
  <si>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</si>
  <si>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</si>
  <si>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</si>
  <si>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</si>
  <si>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</si>
  <si>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</si>
  <si>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</si>
  <si>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</si>
  <si>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</si>
  <si>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</si>
  <si>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</si>
  <si>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</si>
  <si>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</si>
  <si>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</si>
  <si>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</si>
  <si>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</si>
  <si>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</si>
  <si>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</si>
  <si>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</si>
  <si>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</si>
  <si>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</si>
  <si>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</si>
  <si>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</si>
  <si>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</si>
  <si>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</si>
  <si>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</si>
  <si>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</si>
  <si>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</si>
  <si>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</si>
  <si>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</si>
  <si>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</si>
  <si>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</si>
  <si>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</si>
  <si>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</si>
  <si>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</si>
  <si>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</si>
  <si>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</si>
  <si>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</si>
  <si>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</si>
  <si>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</si>
  <si>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</si>
  <si>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</si>
  <si>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</si>
  <si>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</si>
  <si>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</si>
  <si>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</si>
  <si>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</si>
  <si>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</si>
  <si>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</si>
  <si>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</si>
  <si>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</si>
  <si>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</si>
  <si>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</si>
  <si>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</si>
  <si>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</si>
  <si>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</si>
  <si>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</si>
  <si>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</si>
  <si>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</si>
  <si>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</si>
  <si>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</si>
  <si>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</si>
  <si>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</si>
  <si>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</si>
  <si>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</si>
  <si>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</si>
  <si>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</si>
  <si>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</si>
  <si>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</si>
  <si>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</si>
  <si>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</si>
  <si>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</si>
  <si>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</si>
  <si>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</si>
  <si>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</si>
  <si>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</si>
  <si>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</si>
  <si>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</si>
  <si>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</si>
  <si>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</si>
  <si>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</si>
  <si>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</si>
  <si>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</si>
  <si>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</si>
  <si>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</si>
  <si>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</si>
  <si>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</si>
  <si>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</si>
  <si>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</si>
  <si>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</si>
  <si>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</si>
  <si>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</si>
  <si>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</si>
  <si>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</si>
  <si>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</si>
  <si>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</si>
  <si>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</si>
  <si>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</si>
  <si>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</si>
  <si>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</si>
  <si>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</si>
  <si>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</si>
  <si>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</si>
  <si>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</si>
  <si>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</si>
  <si>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</si>
  <si>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</si>
  <si>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</si>
  <si>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</si>
  <si>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</si>
  <si>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</si>
  <si>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</si>
  <si>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</si>
  <si>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</si>
  <si>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</si>
  <si>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</si>
  <si>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</si>
  <si>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</si>
  <si>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</si>
  <si>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</si>
  <si>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</si>
  <si>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</si>
  <si>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</si>
  <si>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</si>
  <si>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</si>
  <si>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</si>
  <si>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</si>
  <si>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</si>
  <si>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</si>
  <si>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</si>
  <si>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</si>
  <si>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</si>
  <si>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</si>
  <si>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</si>
  <si>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</si>
  <si>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</si>
  <si>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</si>
  <si>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</si>
  <si>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</si>
  <si>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</si>
  <si>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</si>
  <si>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</si>
  <si>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</si>
  <si>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</si>
  <si>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</si>
  <si>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</si>
  <si>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</si>
  <si>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</si>
  <si>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</si>
  <si>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</si>
  <si>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</si>
  <si>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</si>
  <si>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</si>
  <si>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</si>
  <si>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</si>
  <si>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</si>
  <si>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</si>
  <si>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</si>
  <si>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</si>
  <si>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</si>
  <si>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</si>
  <si>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</si>
  <si>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</si>
  <si>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</si>
  <si>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</si>
  <si>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</si>
  <si>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</si>
  <si>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</si>
  <si>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</si>
  <si>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</si>
  <si>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</si>
  <si>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</si>
  <si>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</si>
  <si>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</si>
  <si>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</si>
  <si>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</si>
  <si>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</si>
  <si>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</si>
  <si>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</si>
  <si>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</si>
  <si>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</si>
  <si>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</si>
  <si>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</si>
  <si>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</si>
  <si>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</si>
  <si>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</si>
  <si>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</si>
  <si>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</si>
  <si>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</si>
  <si>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</si>
  <si>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</si>
  <si>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</si>
  <si>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</si>
  <si>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</si>
  <si>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</si>
  <si>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</si>
  <si>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</si>
  <si>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</si>
  <si>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</si>
  <si>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</si>
  <si>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</si>
  <si>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</si>
  <si>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</si>
  <si>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</si>
  <si>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</si>
  <si>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</si>
  <si>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</si>
  <si>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</si>
  <si>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</si>
  <si>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</si>
  <si>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</si>
  <si>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</si>
  <si>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</si>
  <si>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</si>
  <si>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</si>
  <si>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</si>
  <si>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</si>
  <si>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</si>
  <si>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</si>
  <si>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</si>
  <si>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</si>
  <si>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</si>
  <si>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</si>
  <si>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</si>
  <si>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</si>
  <si>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</si>
  <si>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</si>
  <si>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</si>
  <si>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</si>
  <si>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</si>
  <si>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</si>
  <si>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</si>
  <si>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</si>
  <si>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</si>
  <si>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</si>
  <si>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</si>
  <si>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</si>
  <si>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</si>
  <si>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</si>
  <si>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</si>
  <si>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</si>
  <si>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</si>
  <si>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</si>
  <si>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</si>
  <si>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</si>
  <si>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</si>
  <si>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</si>
  <si>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</si>
  <si>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</si>
  <si>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</si>
  <si>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</si>
  <si>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</si>
  <si>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</si>
  <si>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</si>
  <si>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</si>
  <si>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</si>
  <si>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</si>
  <si>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</si>
  <si>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</si>
  <si>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</si>
  <si>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</si>
  <si>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</si>
  <si>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</si>
  <si>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</si>
  <si>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</si>
  <si>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</si>
  <si>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</si>
  <si>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</si>
  <si>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</si>
  <si>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</si>
  <si>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</si>
  <si>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</si>
  <si>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</si>
  <si>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</si>
  <si>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</si>
  <si>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</si>
  <si>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</si>
  <si>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</si>
  <si>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</si>
  <si>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</si>
  <si>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</si>
  <si>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</si>
  <si>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</si>
  <si>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</si>
  <si>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</si>
  <si>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</si>
  <si>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</si>
  <si>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</si>
  <si>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</si>
  <si>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</si>
  <si>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</si>
  <si>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</si>
  <si>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</si>
  <si>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</si>
  <si>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</si>
  <si>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</si>
  <si>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</si>
  <si>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</si>
  <si>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</si>
  <si>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</si>
  <si>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</si>
  <si>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</si>
  <si>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</si>
  <si>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</si>
  <si>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</si>
  <si>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</si>
  <si>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</si>
  <si>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</si>
  <si>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</si>
  <si>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</si>
  <si>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</si>
  <si>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</si>
  <si>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</si>
  <si>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</si>
  <si>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</si>
  <si>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</si>
  <si>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</si>
  <si>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</si>
  <si>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</si>
  <si>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</si>
  <si>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</si>
  <si>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</si>
  <si>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</si>
  <si>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</si>
  <si>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</si>
  <si>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</si>
  <si>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PCM-20251002-00001825</t>
  </si>
  <si>
    <t>access issue ,  site located inside Training Center and Visit Working days and Working Hours.</t>
  </si>
  <si>
    <t>PCM-20251002-00001852</t>
  </si>
  <si>
    <t xml:space="preserve">2025-10-02 17:40:39
</t>
  </si>
  <si>
    <t>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</si>
  <si>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</si>
  <si>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</si>
  <si>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</si>
  <si>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</si>
  <si>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</si>
  <si>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</si>
  <si>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</si>
  <si>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</si>
  <si>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</si>
  <si>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</si>
  <si>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</si>
  <si>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</si>
  <si>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</si>
  <si>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</si>
  <si>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EM Team on the way ETA: 20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</si>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</sst>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0" totalsRowShown="0" headerRowDxfId="157" dataDxfId="156" headerRowBorderDxfId="154" tableBorderDxfId="155" totalsRowBorderDxfId="153">
  <autoFilter ref="A1:CJ3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7" totalsRowShown="0" headerRowDxfId="15" dataDxfId="14" headerRowBorderDxfId="12" tableBorderDxfId="13">
  <autoFilter ref="A1:L3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269.79920335648058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16.178219560184516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45932.747629282407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45932.747629282407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45932.747629282407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45932.747629282407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45932.747629282407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45932.747629282407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45932.747629282407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45932.747629282407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45932.747629282407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45932.747629282407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45932.747629282407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45932.747629282407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45932.747629282407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45932.747629282407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45932.747629282407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45932.747629282407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45932.747629282407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45932.747629282407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45932.747629282407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45932.747629282407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45932.747629282407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45932.747629282407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45932.747629282407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45932.747629282407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45932.747629282407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45932.747629282407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45932.747629282407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45932.747629282407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45932.747629282407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45932.747629282407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45932.747629282407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45932.747629282407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45932.747629282407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45932.747629282407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45932.747629282407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45932.747629282407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45932.747629282407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45932.747629282407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45932.747629282407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45932.747629282407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45932.747629282407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45932.747629282407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45932.747629282407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45932.747629282407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45932.747629282407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45932.747629282407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45932.747629282407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45932.747629282407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45932.747629282407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45932.747629282407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45932.747629282407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45932.747629282407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45932.747629282407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45932.747629282407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45932.747629282407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45932.747629282407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45932.747629282407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45932.747629282407</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0"/>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241.09584687499591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126.02054594907531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107.74779131944524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45932.747629282407</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75" t="s">
        <v>27771</v>
      </c>
      <c r="E7" s="131" t="s">
        <v>38964</v>
      </c>
      <c r="F7" s="140">
        <v>45932.730266203704</v>
      </c>
      <c r="G7" s="133">
        <f ca="1">IFERROR(NOW()-F7,"-")</f>
        <v>1.736307870305609E-2</v>
      </c>
      <c r="H7" s="132">
        <v>45932.722372685188</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28397</v>
      </c>
      <c r="E8" s="131" t="s">
        <v>38964</v>
      </c>
      <c r="F8" s="132">
        <v>45932.742534722223</v>
      </c>
      <c r="G8" s="133">
        <f ca="1">IFERROR(NOW()-F8,"-")</f>
        <v>5.0945601833518595E-3</v>
      </c>
      <c r="H8" s="140" t="s">
        <v>39059</v>
      </c>
      <c r="I8" s="18" t="str">
        <f>IFERROR(VLOOKUP(D8,DB!A:F,6,0),"")</f>
        <v>SCECO</v>
      </c>
      <c r="J8" s="18" t="str">
        <f>IFERROR(VLOOKUP(D8,DB!A:G,7,0),"")</f>
        <v>Vandalized+No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45932.747629282407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45932.747629282407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45932.747629282407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45932.747629282407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45932.747629282407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45932.747629282407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45932.747629282407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45932.747629282407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45932.747629282407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45932.747629282407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45932.747629282407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45932.747629282407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45932.747629282407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45932.747629282407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45932.747629282407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45932.747629282407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45932.747629282407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45932.747629282407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45932.747629282407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45932.747629282407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45932.747629282407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45932.747629282407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45932.747629282407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45932.747629282407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45932.747629282407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45932.747629282407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45932.747629282407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45932.747629282407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45932.747629282407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45932.747629282407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45932.747629282407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45932.747629282407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45932.747629282407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45932.747629282407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45932.747629282407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45932.747629282407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45932.747629282407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45932.747629282407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45932.747629282407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45932.747629282407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45932.747629282407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45932.747629282407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45932.747629282407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45932.747629282407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45932.747629282407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45932.747629282407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45932.747629282407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45932.747629282407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45932.747629282407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45932.747629282407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45932.747629282407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45932.747629282407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45932.747629282407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45932.747629282407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45932.747629282407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45932.747629282407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45932.747629282407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45932.747629282407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45932.747629282407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45932.747629282407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45932.747629282407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45932.747629282407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45932.747629282407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45932.747629282407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45932.747629282407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45932.747629282407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45932.747629282407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45932.747629282407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45932.747629282407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45932.747629282407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45932.747629282407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45932.747629282407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45932.747629282407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45932.747629282407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45932.747629282407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45932.747629282407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45932.747629282407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45932.747629282407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45932.747629282407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45932.747629282407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45932.747629282407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45932.747629282407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45932.747629282407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45932.747629282407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45932.747629282407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45932.747629282407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45932.747629282407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45932.747629282407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45932.747629282407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45932.747629282407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45932.747629282407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45932.747629282407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45932.747629282407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45932.747629282407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45932.747629282407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45932.747629282407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45932.747629282407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45932.747629282407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45932.747629282407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45932.747629282407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45932.747629282407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45932.747629282407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45932.747629282407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45932.747629282407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45932.747629282407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45932.747629282407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45932.747629282407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45932.747629282407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45932.747629282407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45932.747629282407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45932.747629282407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45932.747629282407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45932.747629282407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45932.747629282407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45932.747629282407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45932.747629282407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45932.747629282407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45932.747629282407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45932.747629282407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45932.747629282407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45932.747629282407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45932.747629282407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45932.747629282407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45932.747629282407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45932.747629282407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45932.747629282407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45932.747629282407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45932.747629282407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45932.747629282407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45932.747629282407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45932.747629282407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45932.747629282407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45932.747629282407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45932.747629282407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45932.747629282407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45932.747629282407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45932.747629282407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45932.747629282407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45932.747629282407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45932.747629282407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45932.747629282407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45932.747629282407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45932.747629282407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45932.747629282407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45932.747629282407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45932.747629282407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45932.747629282407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45932.747629282407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45932.747629282407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45932.747629282407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45932.747629282407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45932.747629282407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45932.747629282407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45932.747629282407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45932.747629282407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45932.747629282407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45932.747629282407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45932.747629282407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45932.747629282407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45932.747629282407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45932.747629282407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45932.747629282407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45932.747629282407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45932.747629282407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45932.747629282407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45932.747629282407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45932.747629282407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45932.747629282407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45932.747629282407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45932.747629282407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45932.747629282407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45932.747629282407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45932.747629282407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45932.747629282407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45932.747629282407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45932.747629282407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45932.747629282407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45932.747629282407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45932.747629282407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45932.747629282407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45932.747629282407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45932.747629282407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45932.747629282407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45932.747629282407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45932.747629282407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45932.747629282407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45932.747629282407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45932.747629282407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45932.747629282407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45932.747629282407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45932.747629282407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45932.747629282407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45932.747629282407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45932.747629282407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45932.747629282407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45932.747629282407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45932.747629282407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45932.747629282407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45932.747629282407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45932.747629282407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45932.747629282407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45932.747629282407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45932.747629282407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45932.747629282407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45932.747629282407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45932.747629282407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45932.747629282407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45932.747629282407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45932.747629282407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45932.747629282407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45932.747629282407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45932.747629282407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45932.747629282407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45932.747629282407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45932.747629282407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45932.747629282407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45932.747629282407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45932.747629282407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45932.747629282407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45932.747629282407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45932.747629282407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45932.747629282407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45932.747629282407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45932.747629282407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45932.747629282407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45932.747629282407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45932.747629282407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45932.747629282407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45932.747629282407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45932.747629282407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45932.747629282407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45932.747629282407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45932.747629282407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45932.747629282407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45932.747629282407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45932.747629282407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45932.747629282407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45932.747629282407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45932.747629282407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45932.747629282407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45932.747629282407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45932.747629282407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45932.747629282407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45932.747629282407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45932.747629282407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45932.747629282407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45932.747629282407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45932.747629282407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45932.747629282407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45932.747629282407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45932.747629282407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45932.747629282407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45932.747629282407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45932.747629282407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45932.747629282407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45932.747629282407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45932.747629282407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45932.747629282407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45932.747629282407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45932.747629282407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45932.747629282407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45932.747629282407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45932.747629282407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45932.747629282407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45932.747629282407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45932.747629282407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45932.747629282407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45932.747629282407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45932.747629282407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45932.747629282407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45932.747629282407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45932.747629282407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45932.747629282407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45932.747629282407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45932.747629282407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45932.747629282407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45932.747629282407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45932.747629282407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45932.747629282407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45932.747629282407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45932.747629282407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45932.747629282407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45932.747629282407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45932.747629282407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45932.747629282407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45932.747629282407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45932.747629282407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45932.747629282407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45932.747629282407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45932.747629282407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45932.747629282407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45932.747629282407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45932.747629282407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45932.747629282407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45932.747629282407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45932.747629282407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45932.747629282407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45932.747629282407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45932.747629282407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45932.747629282407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45932.747629282407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45932.747629282407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45932.747629282407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45932.747629282407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45932.747629282407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45932.747629282407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45932.747629282407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45932.747629282407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45932.747629282407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45932.747629282407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45932.747629282407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45932.747629282407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45932.747629282407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45932.747629282407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45932.747629282407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45932.747629282407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45932.747629282407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45932.747629282407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45932.747629282407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45932.747629282407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45932.747629282407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45932.747629282407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45932.747629282407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45932.747629282407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45932.747629282407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45932.747629282407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45932.747629282407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45932.747629282407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45932.747629282407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45932.747629282407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45932.747629282407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45932.747629282407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45932.747629282407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45932.747629282407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45932.747629282407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45932.747629282407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45932.747629282407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45932.747629282407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45932.747629282407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45932.747629282407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45932.747629282407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45932.747629282407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sheetData>
  <dataValidations count="2">
    <dataValidation allowBlank="1" showInputMessage="1" showErrorMessage="1" sqref="E1" xr:uid="{4D935161-CDD3-4592-B877-3FB59C99E142}"/>
    <dataValidation type="list" allowBlank="1" showInputMessage="1" showErrorMessage="1" sqref="E3:E3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45932.747629282407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45932.747629282407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45932.747629282407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45932.747629282407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45932.747629282407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45932.747629282407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45932.747629282407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45932.747629282407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45932.747629282407</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45932.747629282407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45932.747629282407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45932.747629282407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45932.747629282407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45932.747629282407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45932.747629282407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45932.747629282407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45932.747629282407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45932.747629282407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45932.747629282407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45932.747629282407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45932.747629282407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45932.747629282407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45932.747629282407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45932.747629282407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45932.747629282407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45932.747629282407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45932.747629282407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45932.747629282407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45932.747629282407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45932.747629282407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45932.747629282407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45932.747629282407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45932.747629282407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45932.747629282407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45932.747629282407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45932.747629282407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45932.747629282407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45932.747629282407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45932.747629282407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45932.747629282407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45932.747629282407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45932.747629282407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45932.747629282407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45932.747629282407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45932.747629282407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45932.747629282407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45932.747629282407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45932.747629282407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45932.747629282407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45932.747629282407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45932.747629282407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45932.747629282407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45932.747629282407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45932.747629282407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45932.747629282407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45932.747629282407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45932.747629282407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45932.747629282407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45932.747629282407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45932.747629282407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45932.747629282407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45932.747629282407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45932.747629282407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45932.747629282407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45932.747629282407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45932.747629282407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45932.747629282407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45932.747629282407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45932.747629282407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45932.747629282407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45932.747629282407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45932.747629282407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45932.747629282407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45932.747629282407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45932.747629282407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45932.747629282407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45932.747629282407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45932.747629282407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45932.747629282407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45932.747629282407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45932.747629282407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45932.747629282407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45932.747629282407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45932.747629282407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45932.747629282407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45932.747629282407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45932.747629282407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45932.747629282407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45932.747629282407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45932.747629282407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45932.747629282407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45932.747629282407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45932.747629282407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45932.747629282407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45932.747629282407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45932.747629282407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45932.747629282407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45932.747629282407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45932.747629282407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45932.747629282407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45932.747629282407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45932.747629282407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45932.747629282407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45932.747629282407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45932.747629282407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45932.747629282407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45932.747629282407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45932.747629282407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45932.747629282407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45932.747629282407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45932.747629282407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45932.747629282407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45932.747629282407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45932.747629282407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45932.747629282407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45932.747629282407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45932.747629282407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45932.747629282407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45932.747629282407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45932.747629282407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45932.747629282407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45932.747629282407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45932.747629282407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45932.747629282407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45932.747629282407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45932.747629282407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45932.747629282407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45932.747629282407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45932.747629282407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45932.747629282407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45932.747629282407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45932.747629282407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45932.747629282407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45932.747629282407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45932.747629282407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45932.747629282407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45932.747629282407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45932.747629282407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45932.747629282407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45932.747629282407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45932.747629282407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45932.747629282407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45932.747629282407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45932.747629282407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45932.747629282407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45932.747629282407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45932.747629282407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45932.747629282407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45932.747629282407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45932.747629282407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45932.747629282407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45932.747629282407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45932.747629282407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45932.747629282407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45932.747629282407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45932.747629282407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45932.747629282407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45932.747629282407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45932.747629282407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45932.747629282407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45932.747629282407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45932.747629282407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45932.747629282407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45932.747629282407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45932.747629282407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45932.747629282407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45932.747629282407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45932.747629282407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45932.747629282407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45932.747629282407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45932.747629282407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45932.747629282407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45932.747629282407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45932.747629282407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45932.747629282407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45932.747629282407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45932.747629282407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45932.747629282407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45932.747629282407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45932.747629282407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45932.747629282407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45932.747629282407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45932.747629282407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45932.747629282407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45932.747629282407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45932.747629282407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45932.747629282407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45932.747629282407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45932.747629282407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45932.747629282407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45932.747629282407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45932.747629282407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45932.747629282407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45932.747629282407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45932.747629282407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45932.747629282407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45932.747629282407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45932.747629282407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45932.747629282407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45932.747629282407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45932.747629282407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45932.747629282407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45932.747629282407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45932.747629282407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45932.747629282407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45932.747629282407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45932.747629282407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45932.747629282407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45932.747629282407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45932.747629282407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45932.747629282407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45932.747629282407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45932.747629282407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45932.747629282407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45932.747629282407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45932.747629282407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45932.747629282407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45932.747629282407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45932.747629282407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45932.747629282407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45932.747629282407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45932.747629282407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45932.747629282407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45932.747629282407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45932.747629282407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45932.747629282407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45932.747629282407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45932.747629282407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45932.747629282407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45932.747629282407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45932.747629282407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45932.747629282407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45932.747629282407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45932.747629282407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45932.747629282407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45932.747629282407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45932.747629282407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45932.747629282407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45932.747629282407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45932.747629282407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45932.747629282407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45932.747629282407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45932.747629282407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45932.747629282407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45932.747629282407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45932.747629282407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45932.747629282407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45932.747629282407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45932.747629282407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45932.747629282407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45932.747629282407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45932.747629282407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45932.747629282407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45932.747629282407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45932.747629282407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45932.747629282407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45932.747629282407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45932.747629282407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45932.747629282407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45932.747629282407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45932.747629282407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45932.747629282407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45932.747629282407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45932.747629282407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45932.747629282407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45932.747629282407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45932.747629282407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45932.747629282407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45932.747629282407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45932.747629282407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45932.747629282407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45932.747629282407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45932.747629282407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45932.747629282407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45932.747629282407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45932.747629282407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45932.747629282407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45932.747629282407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45932.747629282407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45932.747629282407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45932.747629282407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45932.747629282407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45932.747629282407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45932.747629282407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45932.747629282407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45932.747629282407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45932.747629282407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45932.747629282407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45932.747629282407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45932.747629282407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45932.747629282407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45932.747629282407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45932.747629282407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45932.747629282407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45932.747629282407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45932.747629282407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45932.747629282407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45932.747629282407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45932.747629282407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45932.747629282407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45932.747629282407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45932.747629282407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45932.747629282407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45932.747629282407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45932.747629282407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45932.747629282407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45932.747629282407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45932.747629282407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45932.747629282407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45932.747629282407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45932.747629282407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45932.747629282407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45932.747629282407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45932.747629282407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45932.747629282407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45932.747629282407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45932.747629282407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45932.747629282407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45932.747629282407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45932.747629282407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45932.747629282407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45932.747629282407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45932.747629282407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45932.747629282407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45932.747629282407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45932.747629282407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45932.747629282407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45932.747629282407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45932.747629282407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45932.747629282407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45932.747629282407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45932.747629282407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45932.747629282407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45932.747629282407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45932.747629282407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45932.747629282407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45932.747629282407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45932.747629282407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45932.747629282407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45932.747629282407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45932.747629282407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45932.747629282407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45932.747629282407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45932.747629282407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45932.747629282407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45932.747629282407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45932.747629282407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45932.747629282407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45932.747629282407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45932.747629282407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45932.747629282407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45932.747629282407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45932.747629282407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45932.747629282407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45932.747629282407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45932.747629282407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45932.747629282407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45932.747629282407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45932.747629282407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45932.747629282407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45932.747629282407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45932.747629282407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45932.747629282407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45932.747629282407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45932.747629282407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45932.747629282407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45932.747629282407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45932.747629282407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45932.747629282407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45932.747629282407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45932.747629282407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45932.747629282407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45932.747629282407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45932.747629282407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45932.747629282407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45932.747629282407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45932.747629282407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45932.747629282407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45932.747629282407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45932.747629282407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45932.747629282407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45932.747629282407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45932.747629282407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45932.747629282407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45932.747629282407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45932.747629282407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45932.747629282407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45932.747629282407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45932.747629282407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45932.747629282407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45932.747629282407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45932.747629282407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45932.747629282407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45932.747629282407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45932.747629282407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45932.747629282407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45932.747629282407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45932.747629282407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45932.747629282407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45932.747629282407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45932.747629282407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45932.747629282407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45932.747629282407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45932.747629282407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45932.747629282407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45932.747629282407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45932.747629282407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45932.747629282407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45932.747629282407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45932.747629282407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45932.747629282407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45932.747629282407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45932.747629282407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45932.747629282407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45932.747629282407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45932.747629282407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45932.747629282407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45932.747629282407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45932.747629282407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45932.747629282407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45932.747629282407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45932.747629282407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45932.747629282407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45932.747629282407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45932.747629282407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45932.747629282407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45932.747629282407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45932.747629282407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45932.747629282407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45932.747629282407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45932.747629282407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45932.747629282407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45932.747629282407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45932.747629282407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45932.747629282407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45932.747629282407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45932.747629282407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45932.747629282407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45932.747629282407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45932.747629282407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45932.747629282407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45932.747629282407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45932.747629282407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45932.747629282407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45932.747629282407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45932.747629282407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45932.747629282407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45932.747629282407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45932.747629282407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45932.747629282407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45932.747629282407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45932.747629282407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45932.747629282407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45932.747629282407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45932.747629282407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45932.747629282407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45932.747629282407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45932.747629282407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45932.747629282407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45932.747629282407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45932.747629282407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45932.747629282407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45932.747629282407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45932.747629282407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45932.747629282407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45932.747629282407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45932.747629282407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45932.747629282407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45932.747629282407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45932.747629282407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45932.747629282407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45932.747629282407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45932.747629282407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45932.747629282407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45932.747629282407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45932.747629282407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45932.747629282407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45932.747629282407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45932.747629282407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45932.747629282407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45932.747629282407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45932.747629282407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45932.747629282407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45932.747629282407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45932.747629282407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45932.747629282407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45932.747629282407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45932.747629282407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45932.747629282407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45932.747629282407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45932.747629282407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45932.747629282407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45932.747629282407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45932.747629282407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45932.747629282407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45932.747629282407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45932.747629282407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45932.747629282407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45932.747629282407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45932.747629282407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45932.747629282407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45932.747629282407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45932.747629282407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45932.747629282407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45932.747629282407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45932.747629282407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45932.747629282407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45932.747629282407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45932.747629282407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45932.747629282407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45932.747629282407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45932.747629282407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45932.747629282407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45932.747629282407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45932.747629282407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45932.747629282407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45932.747629282407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45932.747629282407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45932.747629282407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45932.747629282407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45932.747629282407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45932.747629282407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45932.747629282407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45932.747629282407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45932.747629282407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45932.747629282407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45932.747629282407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45932.747629282407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45932.747629282407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45932.747629282407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45932.747629282407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45932.747629282407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45932.747629282407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45932.747629282407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45932.747629282407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45932.747629282407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45932.747629282407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45932.747629282407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45932.747629282407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45932.747629282407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45932.747629282407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45932.747629282407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45932.747629282407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45932.747629282407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45932.747629282407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45932.747629282407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45932.747629282407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45932.747629282407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45932.747629282407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45932.747629282407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45932.747629282407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45932.747629282407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45932.747629282407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45932.747629282407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45932.747629282407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45932.747629282407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45932.747629282407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45932.747629282407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45932.747629282407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45932.747629282407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45932.747629282407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45932.747629282407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45932.747629282407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45932.747629282407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45932.747629282407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45932.747629282407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45932.747629282407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45932.747629282407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45932.747629282407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45932.747629282407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45932.747629282407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45932.747629282407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45932.747629282407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45932.747629282407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45932.747629282407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45932.747629282407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45932.747629282407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45932.747629282407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45932.747629282407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45932.747629282407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45932.747629282407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45932.747629282407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45932.747629282407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45932.747629282407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45932.747629282407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45932.747629282407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45932.747629282407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45932.747629282407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45932.747629282407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45932.747629282407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45932.747629282407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45932.747629282407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45932.747629282407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45932.747629282407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45932.747629282407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45932.747629282407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45932.747629282407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45932.747629282407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45932.747629282407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45932.747629282407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45932.747629282407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45932.747629282407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45932.747629282407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45932.747629282407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45932.747629282407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45932.747629282407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45932.747629282407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45932.747629282407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45932.747629282407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45932.747629282407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45932.747629282407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45932.747629282407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45932.747629282407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45932.747629282407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45932.747629282407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45932.747629282407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45932.747629282407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45932.747629282407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45932.747629282407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45932.747629282407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45932.747629282407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45932.747629282407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45932.747629282407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45932.747629282407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45932.747629282407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45932.747629282407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45932.747629282407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45932.747629282407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45932.747629282407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45932.747629282407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45932.747629282407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45932.747629282407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45932.747629282407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45932.747629282407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45932.747629282407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45932.747629282407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45932.747629282407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45932.747629282407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45932.747629282407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45932.747629282407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45932.747629282407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45932.747629282407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45932.747629282407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45932.747629282407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45932.747629282407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45932.747629282407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45932.747629282407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45932.747629282407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45932.747629282407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45932.747629282407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45932.747629282407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45932.747629282407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45932.747629282407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45932.747629282407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45932.747629282407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45932.747629282407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45932.747629282407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45932.747629282407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45932.747629282407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45932.747629282407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45932.747629282407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45932.747629282407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45932.747629282407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45932.747629282407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45932.747629282407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45932.747629282407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45932.747629282407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45932.747629282407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45932.747629282407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45932.747629282407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45932.747629282407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45932.747629282407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45932.747629282407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45932.747629282407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45932.747629282407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45932.747629282407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45932.747629282407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45932.747629282407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45932.747629282407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45932.747629282407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45932.747629282407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45932.747629282407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45932.747629282407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45932.747629282407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45932.747629282407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45932.747629282407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45932.747629282407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45932.747629282407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45932.747629282407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45932.747629282407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45932.747629282407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45932.747629282407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45932.747629282407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45932.747629282407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45932.747629282407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45932.747629282407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45932.747629282407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45932.747629282407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45932.747629282407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45932.747629282407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45932.747629282407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45932.747629282407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45932.747629282407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45932.747629282407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45932.747629282407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45932.747629282407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45932.747629282407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45932.747629282407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45932.747629282407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45932.747629282407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45932.747629282407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45932.747629282407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45932.747629282407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45932.747629282407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45932.747629282407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45932.747629282407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45932.747629282407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45932.747629282407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45932.747629282407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45932.747629282407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45932.747629282407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45932.747629282407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45932.747629282407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45932.747629282407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45932.747629282407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45932.747629282407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45932.747629282407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45932.747629282407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45932.747629282407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45932.747629282407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45932.747629282407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45932.747629282407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45932.747629282407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45932.747629282407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45932.747629282407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45932.747629282407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45932.747629282407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45932.747629282407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45932.747629282407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45932.747629282407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45932.747629282407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45932.747629282407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45932.747629282407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45932.747629282407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45932.747629282407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45932.747629282407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45932.747629282407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45932.747629282407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45932.747629282407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45932.747629282407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45932.747629282407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45932.747629282407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45932.747629282407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45932.747629282407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45932.747629282407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45932.747629282407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45932.747629282407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45932.747629282407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45932.747629282407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45932.747629282407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45932.747629282407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45932.747629282407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45932.747629282407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45932.747629282407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45932.747629282407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45932.747629282407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45932.747629282407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45932.747629282407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45932.747629282407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45932.747629282407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45932.747629282407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45932.747629282407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45932.747629282407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45932.747629282407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45932.747629282407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45932.747629282407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45932.747629282407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45932.747629282407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45932.747629282407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45932.747629282407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45932.747629282407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45932.747629282407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45932.747629282407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45932.747629282407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45932.747629282407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45932.747629282407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45932.747629282407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45932.747629282407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45932.747629282407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45932.747629282407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45932.747629282407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45932.747629282407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45932.747629282407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45932.747629282407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45932.747629282407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45932.747629282407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45932.747629282407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45932.747629282407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45932.747629282407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45932.747629282407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45932.747629282407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45932.747629282407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45932.747629282407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45932.747629282407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45932.747629282407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45932.747629282407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45932.747629282407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45932.747629282407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45932.747629282407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45932.747629282407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45932.747629282407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45932.747629282407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45932.747629282407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45932.747629282407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45932.747629282407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45932.747629282407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45932.747629282407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45932.747629282407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45932.747629282407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45932.747629282407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45932.747629282407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45932.747629282407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45932.747629282407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45932.747629282407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45932.747629282407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45932.747629282407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45932.747629282407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45932.747629282407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45932.747629282407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45932.747629282407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45932.747629282407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45932.747629282407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45932.747629282407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45932.747629282407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45932.747629282407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45932.747629282407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45932.747629282407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45932.747629282407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45932.747629282407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45932.747629282407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45932.747629282407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45932.747629282407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45932.747629282407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45932.747629282407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45932.747629282407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45932.747629282407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45932.747629282407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45932.747629282407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45932.747629282407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45932.747629282407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45932.747629282407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45932.747629282407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45932.747629282407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45932.747629282407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45932.747629282407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45932.747629282407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45932.747629282407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45932.747629282407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45932.747629282407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45932.747629282407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45932.747629282407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45932.747629282407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45932.747629282407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45932.747629282407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45932.747629282407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45932.747629282407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45932.747629282407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45932.747629282407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45932.747629282407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45932.747629282407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45932.747629282407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45932.747629282407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45932.747629282407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45932.747629282407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45932.747629282407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45932.747629282407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45932.747629282407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45932.747629282407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45932.747629282407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45932.747629282407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45932.747629282407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45932.747629282407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45932.747629282407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45932.747629282407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45932.747629282407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45932.747629282407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45932.747629282407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45932.747629282407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45932.747629282407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45932.747629282407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45932.747629282407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45932.747629282407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45932.747629282407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45932.747629282407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45932.747629282407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45932.747629282407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45932.747629282407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45932.747629282407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45932.747629282407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45932.747629282407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45932.747629282407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45932.747629282407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45932.747629282407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45932.747629282407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45932.747629282407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45932.747629282407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45932.747629282407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45932.747629282407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45932.747629282407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45932.747629282407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45932.747629282407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45932.747629282407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45932.747629282407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45932.747629282407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45932.747629282407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45932.747629282407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45932.747629282407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45932.747629282407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45932.747629282407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45932.747629282407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45932.747629282407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45932.747629282407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45932.747629282407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45932.747629282407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45932.747629282407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45932.747629282407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45932.747629282407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45932.747629282407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45932.747629282407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45932.747629282407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45932.747629282407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45932.747629282407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45932.747629282407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45932.747629282407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45932.747629282407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45932.747629282407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45932.747629282407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45932.747629282407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45932.747629282407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45932.747629282407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45932.747629282407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45932.747629282407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45932.747629282407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45932.747629282407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45932.747629282407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45932.747629282407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45932.747629282407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45932.747629282407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45932.747629282407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45932.747629282407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45932.747629282407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45932.747629282407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45932.747629282407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45932.747629282407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45932.747629282407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45932.747629282407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45932.747629282407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45932.747629282407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45932.747629282407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45932.747629282407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45932.747629282407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45932.747629282407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45932.747629282407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45932.747629282407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45932.747629282407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45932.747629282407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45932.747629282407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45932.747629282407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45932.747629282407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45932.747629282407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45932.747629282407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45932.747629282407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45932.747629282407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45932.747629282407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45932.747629282407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45932.747629282407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45932.747629282407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45932.747629282407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45932.747629282407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45932.747629282407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45932.747629282407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45932.747629282407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45932.747629282407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45932.747629282407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45932.747629282407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45932.747629282407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45932.747629282407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45932.747629282407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45932.747629282407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45932.747629282407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45932.747629282407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45932.747629282407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45932.747629282407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45932.747629282407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45932.747629282407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45932.747629282407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45932.747629282407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45932.747629282407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45932.747629282407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45932.747629282407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45932.747629282407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45932.747629282407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45932.747629282407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45932.747629282407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45932.747629282407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45932.747629282407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45932.747629282407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45932.747629282407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45932.747629282407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45932.747629282407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45932.747629282407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45932.747629282407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45932.747629282407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45932.747629282407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45932.747629282407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45932.747629282407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45932.747629282407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45932.747629282407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45932.747629282407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45932.747629282407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45932.747629282407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45932.747629282407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45932.747629282407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45932.747629282407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45932.747629282407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45932.747629282407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45932.747629282407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45932.747629282407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45932.747629282407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45932.747629282407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45932.747629282407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45932.747629282407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45932.747629282407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45932.747629282407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45932.747629282407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45932.747629282407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45932.747629282407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45932.747629282407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45932.747629282407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45932.747629282407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45932.747629282407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45932.747629282407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45932.747629282407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45932.747629282407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45932.747629282407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45932.747629282407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45932.747629282407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45932.747629282407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45932.747629282407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45932.747629282407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45932.747629282407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45932.747629282407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45932.747629282407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45932.747629282407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45932.747629282407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45932.747629282407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45932.747629282407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45932.747629282407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45932.747629282407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45932.747629282407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45932.747629282407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45932.747629282407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45932.747629282407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45932.747629282407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45932.747629282407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45932.747629282407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45932.747629282407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45932.747629282407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45932.747629282407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45932.747629282407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45932.747629282407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45932.747629282407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45932.747629282407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45932.747629282407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45932.747629282407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45932.747629282407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45932.747629282407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45932.747629282407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45932.747629282407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45932.747629282407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45932.747629282407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45932.747629282407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45932.747629282407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45932.747629282407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45932.747629282407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45932.747629282407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45932.747629282407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45932.747629282407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45932.747629282407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45932.747629282407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45932.747629282407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45932.747629282407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45932.747629282407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45932.747629282407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45932.747629282407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45932.747629282407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45932.747629282407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45932.747629282407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45932.747629282407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45932.747629282407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45932.747629282407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45932.747629282407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45932.747629282407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45932.747629282407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45932.747629282407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45932.747629282407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45932.747629282407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45932.747629282407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45932.747629282407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45932.747629282407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45932.747629282407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45932.747629282407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45932.747629282407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45932.747629282407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45932.747629282407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45932.747629282407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45932.747629282407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45932.747629282407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45932.747629282407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45932.747629282407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45932.747629282407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45932.747629282407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45932.747629282407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45932.747629282407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45932.747629282407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45932.747629282407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45932.747629282407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45932.747629282407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45932.747629282407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45932.747629282407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45932.747629282407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45932.747629282407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45932.747629282407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45932.747629282407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45932.747629282407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45932.747629282407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45932.747629282407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45932.747629282407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45932.747629282407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45932.747629282407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45932.747629282407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45932.747629282407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45932.747629282407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45932.747629282407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45932.747629282407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45932.747629282407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45932.747629282407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45932.747629282407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45932.747629282407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45932.747629282407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45932.747629282407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45932.747629282407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45932.747629282407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45932.747629282407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45932.747629282407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45932.747629282407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45932.747629282407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45932.747629282407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45932.747629282407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45932.747629282407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45932.747629282407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45932.747629282407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45932.747629282407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45932.747629282407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45932.747629282407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45932.747629282407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45932.747629282407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45932.747629282407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45932.747629282407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45932.747629282407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45932.747629282407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45932.747629282407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45932.747629282407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45932.747629282407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45932.747629282407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45932.747629282407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45932.747629282407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45932.747629282407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45932.747629282407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45932.747629282407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45932.747629282407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45932.747629282407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45932.747629282407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45932.747629282407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45932.747629282407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45932.747629282407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45932.747629282407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45932.747629282407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45932.747629282407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45932.747629282407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45932.747629282407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45932.747629282407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45932.747629282407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45932.747629282407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45932.747629282407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45932.747629282407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45932.747629282407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45932.747629282407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45932.747629282407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45932.747629282407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45932.747629282407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45932.747629282407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45932.747629282407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45932.747629282407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45932.747629282407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45932.747629282407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45932.747629282407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45932.747629282407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45932.747629282407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45932.747629282407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45932.747629282407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45932.747629282407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45932.747629282407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45932.747629282407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45932.747629282407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45932.747629282407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45932.747629282407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45932.747629282407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45932.747629282407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45932.747629282407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45932.747629282407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45932.747629282407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45932.747629282407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45932.747629282407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45932.747629282407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45932.747629282407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45932.747629282407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45932.747629282407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45932.747629282407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45932.747629282407</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K18" sqref="K1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229.26691168981051</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1.8573515046300599</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3</v>
      </c>
      <c r="D4" s="107" t="s">
        <v>36308</v>
      </c>
      <c r="E4" s="112" t="s">
        <v>38964</v>
      </c>
      <c r="F4" s="113">
        <v>45932.696817129632</v>
      </c>
      <c r="G4" s="114">
        <f ca="1">IFERROR(NOW()-F4,"")</f>
        <v>5.0812152774597052E-2</v>
      </c>
      <c r="H4" s="113">
        <v>45932.689664351848</v>
      </c>
      <c r="I4" s="110" t="str">
        <f>IFERROR(VLOOKUP(D4,DB!A:F,6,0),"")</f>
        <v>Generator-SG</v>
      </c>
      <c r="J4" s="110" t="str">
        <f>IFERROR(VLOOKUP(D4,DB!A:G,7,0),"")</f>
        <v>Dead</v>
      </c>
      <c r="K4" s="115" t="s">
        <v>39067</v>
      </c>
      <c r="L4" s="107" t="str">
        <f>IFERROR(VLOOKUP(D4,DB!A:I,9,0),"")</f>
        <v>Latis</v>
      </c>
    </row>
    <row r="5" spans="1:16" ht="15" customHeight="1">
      <c r="A5" s="110"/>
      <c r="B5" s="110" t="str">
        <f>IFERROR(VLOOKUP(#REF!,DB!A:K,11,0),"")</f>
        <v/>
      </c>
      <c r="C5" s="111"/>
      <c r="D5" s="107"/>
      <c r="E5" s="112"/>
      <c r="F5" s="113"/>
      <c r="G5" s="114">
        <f ca="1">IFERROR(NOW()-F5,"")</f>
        <v>45932.747629282407</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2"/>
      <c r="E6" s="112"/>
      <c r="F6" s="113"/>
      <c r="G6" s="114">
        <f ca="1">IFERROR(NOW()-F6,"")</f>
        <v>45932.747629282407</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45932.747629282407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45932.747629282407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45932.747629282407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45932.747629282407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45932.747629282407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45932.747629282407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45932.747629282407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45932.747629282407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45932.747629282407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45932.747629282407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45932.747629282407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45932.747629282407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45932.747629282407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45932.747629282407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45932.747629282407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45932.747629282407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45932.747629282407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45932.747629282407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45932.747629282407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45932.747629282407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45932.747629282407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45932.747629282407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45932.747629282407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45932.747629282407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45932.747629282407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45932.747629282407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45932.747629282407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45932.747629282407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45932.747629282407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45932.747629282407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45932.747629282407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45932.747629282407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45932.747629282407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45932.747629282407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45932.747629282407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45932.747629282407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45932.747629282407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45932.747629282407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45932.747629282407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45932.747629282407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45932.747629282407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45932.747629282407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45932.747629282407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45932.747629282407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45932.747629282407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45932.747629282407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45932.747629282407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45932.747629282407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45932.747629282407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45932.747629282407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45932.747629282407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45932.747629282407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45932.747629282407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45932.747629282407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45932.747629282407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45932.747629282407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45932.747629282407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45932.747629282407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45932.747629282407</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40.915569097218395</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6.5587519675900694</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31970</v>
      </c>
      <c r="E4" s="37" t="s">
        <v>38964</v>
      </c>
      <c r="F4" s="38">
        <v>45932.381701388891</v>
      </c>
      <c r="G4" s="39">
        <f ca="1">IFERROR(NOW()-F4,"-")</f>
        <v>0.36592789351561805</v>
      </c>
      <c r="H4" s="38">
        <v>45932.37128472222</v>
      </c>
      <c r="I4" s="37" t="str">
        <f>IFERROR(VLOOKUP(D4,DB!A:F,6,0),"")</f>
        <v>SCECO</v>
      </c>
      <c r="J4" s="37" t="str">
        <f>IFERROR(VLOOKUP(D4,DB!A:G,7,0),"")</f>
        <v>No BB Design</v>
      </c>
      <c r="K4" s="37" t="s">
        <v>39073</v>
      </c>
      <c r="L4" s="37" t="str">
        <f>IFERROR(VLOOKUP(D4,DB!A:I,9,0),"")</f>
        <v>Latis</v>
      </c>
      <c r="M4" s="136"/>
    </row>
    <row r="5" spans="1:13" ht="15">
      <c r="A5" s="37" t="s">
        <v>39074</v>
      </c>
      <c r="B5" s="37" t="str">
        <f>IFERROR(VLOOKUP(D5,DB!A:K,11,0),"")</f>
        <v>R5</v>
      </c>
      <c r="C5" s="37">
        <v>4</v>
      </c>
      <c r="D5" s="37" t="s">
        <v>38392</v>
      </c>
      <c r="E5" s="37" t="s">
        <v>38964</v>
      </c>
      <c r="F5" s="38">
        <v>45932.707476851851</v>
      </c>
      <c r="G5" s="39">
        <f ca="1">IFERROR(NOW()-F5,"-")</f>
        <v>4.0152430556190666E-2</v>
      </c>
      <c r="H5" s="38">
        <v>45932.699143518519</v>
      </c>
      <c r="I5" s="37" t="str">
        <f>IFERROR(VLOOKUP(D5,DB!A:F,6,0),"")</f>
        <v>SCECO</v>
      </c>
      <c r="J5" s="37" t="str">
        <f>IFERROR(VLOOKUP(D5,DB!A:G,7,0),"")</f>
        <v>Haj Removal</v>
      </c>
      <c r="K5" s="37" t="s">
        <v>39075</v>
      </c>
      <c r="L5" s="37" t="str">
        <f>IFERROR(VLOOKUP(D5,DB!A:I,9,0),"")</f>
        <v>Latis</v>
      </c>
      <c r="M5" s="136"/>
    </row>
    <row r="6" spans="1:13" ht="15">
      <c r="A6" s="37"/>
      <c r="B6" s="37" t="str">
        <f>IFERROR(VLOOKUP(D6,DB!A:K,11,0),"")</f>
        <v/>
      </c>
      <c r="C6" s="37"/>
      <c r="D6" s="37"/>
      <c r="E6" s="37"/>
      <c r="F6" s="38"/>
      <c r="G6" s="39">
        <f ca="1">IFERROR(NOW()-F6,"-")</f>
        <v>45932.747629282407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45932.747629282407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45932.747629282407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45932.747629282407</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45932.747629282407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45932.747629282407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45932.747629282407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45932.747629282407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45932.747629282407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45932.747629282407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45932.747629282407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45932.747629282407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45932.747629282407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45932.747629282407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45932.747629282407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45932.747629282407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45932.747629282407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45932.747629282407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45932.747629282407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45932.747629282407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45932.747629282407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45932.747629282407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45932.747629282407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45932.747629282407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45932.747629282407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45932.747629282407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45932.747629282407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45932.747629282407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45932.747629282407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45932.747629282407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45932.747629282407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45932.747629282407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45932.747629282407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45932.747629282407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45932.747629282407</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45932.747629282407</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45932.747629282407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45932.747629282407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45932.747629282407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45932.747629282407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45932.747629282407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45932.747629282407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45932.747629282407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45932.747629282407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45932.747629282407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45932.747629282407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45932.747629282407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45932.747629282407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45932.747629282407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45932.747629282407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45932.747629282407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45932.747629282407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45932.747629282407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45932.747629282407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45932.747629282407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45932.747629282407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45932.747629282407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45932.747629282407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45932.747629282407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45932.747629282407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45932.747629282407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45932.747629282407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45932.747629282407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45932.747629282407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45932.747629282407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45932.747629282407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45932.747629282407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45932.747629282407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45932.747629282407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45932.747629282407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45932.747629282407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45932.747629282407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45932.747629282407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45932.747629282407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45932.747629282407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45932.747629282407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45932.747629282407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45932.747629282407</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45932.747629282407</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45932.747629282407</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45932.747629282407</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45932.747629282407</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45932.747629282407</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45932.747629282407</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45932.747629282407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45932.747629282407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45932.747629282407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45932.747629282407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45932.747629282407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45932.747629282407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45932.747629282407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45932.747629282407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45932.747629282407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45932.747629282407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45932.747629282407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45932.747629282407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45932.747629282407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45932.747629282407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45932.747629282407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45932.747629282407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45932.747629282407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45932.747629282407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45932.747629282407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45932.747629282407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45932.747629282407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45932.747629282407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45932.747629282407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45932.747629282407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45932.747629282407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45932.747629282407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45932.747629282407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45932.747629282407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45932.747629282407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45932.747629282407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45932.747629282407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45932.747629282407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45932.747629282407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45932.747629282407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45932.747629282407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45932.747629282407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45932.747629282407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45932.747629282407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45932.747629282407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45932.747629282407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45932.747629282407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45932.747629282407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45932.747629282407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45932.747629282407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45932.747629282407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45932.747629282407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45932.747629282407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45932.747629282407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45932.747629282407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45932.747629282407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45932.747629282407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45932.747629282407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45932.747629282407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45932.747629282407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45932.747629282407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45932.747629282407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45932.747629282407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45932.747629282407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45932.747629282407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45932.747629282407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45932.747629282407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45932.747629282407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45932.747629282407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45932.747629282407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45932.747629282407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45932.747629282407</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45932.747629282407</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45932.747629282407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45932.747629282407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45932.747629282407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45932.747629282407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45932.747629282407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45932.747629282407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45932.747629282407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45932.747629282407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45932.747629282407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45932.747629282407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45932.747629282407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45932.747629282407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45932.747629282407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45932.747629282407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45932.747629282407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45932.747629282407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45932.747629282407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45932.747629282407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45932.747629282407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45932.747629282407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45932.747629282407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45932.747629282407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45932.747629282407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45932.747629282407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45932.747629282407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45932.747629282407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45932.747629282407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45932.747629282407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45932.747629282407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45932.747629282407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45932.747629282407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45932.747629282407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45932.747629282407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45932.747629282407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45932.747629282407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45932.747629282407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45932.747629282407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45932.747629282407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45932.747629282407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45932.747629282407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45932.747629282407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45932.747629282407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45932.747629282407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45932.747629282407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45932.747629282407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45932.747629282407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45932.747629282407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45932.747629282407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45932.747629282407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45932.747629282407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45932.747629282407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45932.747629282407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45932.747629282407</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45932.747629282407</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5"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7"/>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3.6039140046268585</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5.974782060184225</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39077</v>
      </c>
      <c r="F4" s="138">
        <v>45931.800995370373</v>
      </c>
      <c r="G4" s="139">
        <f ca="1">IFERROR(NOW()-F4,"-")</f>
        <v>0.94663391203357605</v>
      </c>
      <c r="H4" s="138">
        <v>45931.881805555553</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39081</v>
      </c>
      <c r="B5" s="137" t="str">
        <f>IFERROR(VLOOKUP(D5,DB!A:K,11,0),"")</f>
        <v>R6</v>
      </c>
      <c r="C5" s="137">
        <v>2</v>
      </c>
      <c r="D5" s="137" t="s">
        <v>38735</v>
      </c>
      <c r="E5" s="137" t="s">
        <v>38964</v>
      </c>
      <c r="F5" s="141">
        <v>45932.56527777778</v>
      </c>
      <c r="G5" s="139">
        <f ca="1">IFERROR(NOW()-F5,"-")</f>
        <v>0.18235150462714955</v>
      </c>
      <c r="H5" s="141">
        <v>45932.600636574076</v>
      </c>
      <c r="I5" s="137" t="str">
        <f>IFERROR(VLOOKUP(D5,DB!A:F,6,0),"")</f>
        <v>Generator-SG</v>
      </c>
      <c r="J5" s="137" t="str">
        <f>IFERROR(VLOOKUP(D5,DB!A:G,7,0),"")</f>
        <v>Good</v>
      </c>
      <c r="K5" s="137" t="s">
        <v>39082</v>
      </c>
      <c r="L5" s="137" t="str">
        <f>IFERROR(VLOOKUP(D5,DB!A:I,9,0),"")</f>
        <v>Latis</v>
      </c>
    </row>
    <row r="6" spans="1:16383" ht="31.5" customHeight="1">
      <c r="A6" s="121"/>
      <c r="B6" s="137" t="str">
        <f>IFERROR(VLOOKUP(D6,DB!A:K,11,0),"")</f>
        <v/>
      </c>
      <c r="C6" s="137"/>
      <c r="D6" s="137"/>
      <c r="E6" s="137"/>
      <c r="F6" s="141"/>
      <c r="G6" s="139">
        <f ca="1">IFERROR(NOW()-F6,"-")</f>
        <v>45932.747628935183</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ca="1">IFERROR(NOW()-F7,"-")</f>
        <v>45932.747628935183</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ca="1">IFERROR(NOW()-F8,"-")</f>
        <v>45932.747628935183</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ca="1">IFERROR(NOW()-F9,"-")</f>
        <v>45932.747628935183</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ca="1">IFERROR(NOW()-F10,"-")</f>
        <v>45932.747629282407</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ca="1">IFERROR(NOW()-F11,"-")</f>
        <v>45932.747629282407</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ca="1">IFERROR(NOW()-F12,"-")</f>
        <v>45932.747629282407</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ca="1">IFERROR(NOW()-F13,"-")</f>
        <v>45932.747629282407</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1"/>
      <c r="G14" s="139">
        <f ca="1">IFERROR(NOW()-F14,"-")</f>
        <v>45932.747629282407</v>
      </c>
      <c r="H14" s="141"/>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45932.747629282407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45932.747629282407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45932.747629282407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45932.747629282407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45932.747629282407</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45932.747629282407</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45932.747629282407</v>
      </c>
      <c r="H21" s="137"/>
      <c r="I21" s="137" t="str">
        <f>IFERROR(VLOOKUP(D21,DB!A:F,6,0),"")</f>
        <v/>
      </c>
      <c r="J21" s="137" t="str">
        <f>IFERROR(VLOOKUP(D21,DB!A:G,7,0),"")</f>
        <v/>
      </c>
      <c r="K21" s="137"/>
      <c r="L21" s="137" t="str">
        <f>IFERROR(VLOOKUP(D21,DB!A:I,9,0),"")</f>
        <v/>
      </c>
    </row>
    <row r="22" spans="1:12" ht="31.5" customHeight="1">
      <c r="A22" s="121"/>
      <c r="B22" s="120" t="str">
        <f>IFERROR(VLOOKUP(D22,DB!A:K,11,0),"")</f>
        <v/>
      </c>
      <c r="C22" s="122"/>
      <c r="D22" s="120"/>
      <c r="E22" s="123"/>
      <c r="F22" s="124"/>
      <c r="G22" s="89">
        <f ca="1">IFERROR(NOW()-F22,"-")</f>
        <v>45932.747629282407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45932.747629282407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45932.747629282407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45932.747629282407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45932.747629282407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45932.747629282407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45932.747629282407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45932.747629282407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45932.747629282407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45932.747629282407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45932.747629282407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45932.747629282407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45932.747629282407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45932.747629282407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45932.747629282407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45932.747629282407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45932.747629282407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45932.747629282407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45932.747629282407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45932.747629282407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45932.747629282407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45932.747629282407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45932.747629282407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45932.747629282407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45932.747629282407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45932.747629282407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45932.747629282407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45932.747629282407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45932.747629282407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45932.747629282407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45932.747629282407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45932.747629282407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45932.747629282407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45932.747629282407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45932.747629282407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45932.747629282407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45932.747629282407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45932.747629282407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45932.747629282407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45932.747629282407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45932.747629282407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45932.747629282407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45932.747629282407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45932.747629282407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45932.747629282407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45932.747629282407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45932.747629282407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45932.747629282407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45932.747629282407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45932.747629282407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45932.747629282407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45932.747629282407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45932.747629282407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45932.747629282407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45932.747629282407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45932.747629282407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45932.747629282407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45932.747629282407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45932.747629282407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45932.747629282407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45932.747629282407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45932.747629282407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45932.747629282407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45932.747629282407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45932.747629282407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45932.747629282407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45932.747629282407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45932.747629282407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45932.747629282407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45932.747629282407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45932.747629282407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45932.747629282407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45932.747629282407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45932.747629282407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45932.747629282407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45932.747629282407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45932.747629282407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45932.747629282407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45932.747629282407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45932.747629282407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45932.747629282407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45932.747629282407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45932.747629282407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45932.747629282407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45932.747629282407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45932.747629282407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45932.747629282407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45932.747629282407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45932.747629282407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45932.747629282407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45932.747629282407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45932.747629282407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45932.747629282407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45932.747629282407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45932.747629282407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45932.747629282407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45932.747629282407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45932.747629282407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45932.747629282407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45932.747629282407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45932.747629282407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45932.747629282407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45932.747629282407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45932.747629282407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45932.747629282407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45932.747629282407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45932.747629282407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45932.747629282407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45932.747629282407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45932.747629282407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45932.747629282407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45932.747629282407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45932.747629282407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45932.747629282407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45932.747629282407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45932.747629282407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45932.747629282407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45932.747629282407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45932.747629282407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45932.747629282407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45932.747629282407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45932.747629282407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45932.747629282407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45932.747629282407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45932.747629282407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45932.747629282407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45932.747629282407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45932.747629282407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45932.747629282407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45932.747629282407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45932.747629282407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45932.747629282407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45932.747629282407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45932.747629282407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45932.747629282407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45932.747629282407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45932.747629282407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45932.747629282407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45932.747629282407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45932.747629282407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45932.747629282407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45932.747629282407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45932.747629282407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45932.747629282407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45932.747629282407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45932.747629282407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45932.747629282407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45932.747629282407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45932.747629282407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45932.747629282407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45932.747629282407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45932.747629282407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45932.747629282407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45932.747629282407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45932.747629282407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45932.747629282407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45932.747629282407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45932.747629282407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45932.747629282407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45932.747629282407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45932.747629282407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45932.747629282407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45932.747629282407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45932.747629282407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45932.747629282407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45932.747629282407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45932.747629282407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45932.747629282407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45932.747629282407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45932.747629282407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45932.747629282407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45932.747629282407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45932.747629282407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45932.747629282407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45932.747629282407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45932.747629282407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45932.747629282407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45932.747629282407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45932.747629282407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45932.747629282407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45932.747629282407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45932.747629282407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45932.747629282407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45932.747629282407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45932.747629282407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45932.747629282407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45932.747629282407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45932.747629282407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45932.747629282407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45932.747629282407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45932.747629282407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45932.747629282407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45932.747629282407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45932.747629282407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45932.747629282407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45932.747629282407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45932.747629282407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45932.747629282407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45932.747629282407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45932.747629282407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45932.747629282407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45932.747629282407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45932.747629282407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45932.747629282407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45932.747629282407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45932.747629282407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45932.747629282407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45932.747629282407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45932.747629282407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45932.747629282407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45932.747629282407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45932.747629282407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45932.747629282407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45932.747629282407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45932.747629282407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45932.747629282407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45932.747629282407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45932.747629282407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45932.747629282407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45932.747629282407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45932.747629282407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45932.747629282407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45932.747629282407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45932.747629282407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45932.747629282407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45932.747629282407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45932.747629282407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45932.747629282407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45932.747629282407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45932.747629282407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45932.747629282407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45932.747629282407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45932.747629282407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45932.747629282407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45932.747629282407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45932.747629282407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45932.747629282407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45932.747629282407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45932.747629282407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45932.747629282407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45932.747629282407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45932.747629282407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45932.747629282407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45932.747629282407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45932.747629282407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45932.747629282407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45932.747629282407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45932.747629282407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45932.747629282407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45932.747629282407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45932.747629282407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45932.747629282407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45932.747629282407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45932.747629282407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45932.747629282407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45932.747629282407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45932.747629282407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45932.747629282407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45932.747629282407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45932.747629282407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45932.747629282407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45932.747629282407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45932.747629282407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45932.747629282407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45932.747629282407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45932.747629282407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45932.747629282407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45932.747629282407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45932.747629282407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45932.747629282407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45932.747629282407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45932.747629282407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45932.747629282407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45932.747629282407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45932.747629282407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45932.747629282407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45932.747629282407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45932.747629282407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45932.747629282407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45932.747629282407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45932.747629282407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45932.747629282407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45932.747629282407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45932.747629282407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45932.747629282407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45932.747629282407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45932.747629282407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45932.747629282407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45932.747629282407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45932.747629282407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45932.747629282407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45932.747629282407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45932.747629282407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45932.747629282407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45932.747629282407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45932.747629282407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45932.747629282407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45932.747629282407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45932.747629282407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45932.747629282407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45932.747629282407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45932.747629282407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45932.747629282407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45932.747629282407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45932.747629282407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45932.747629282407</v>
      </c>
      <c r="H327" s="124"/>
      <c r="I327" s="120" t="str">
        <f>IFERROR(VLOOKUP(D327,DB!A:F,6,0),"")</f>
        <v/>
      </c>
      <c r="J327" s="119" t="str">
        <f>IFERROR(VLOOKUP(D327,DB!A:G,7,0),"")</f>
        <v/>
      </c>
      <c r="K327" s="125"/>
      <c r="L327" s="126" t="str">
        <f>IFERROR(VLOOKUP(D327,DB!A:I,9,0),"")</f>
        <v/>
      </c>
    </row>
  </sheetData>
  <dataValidations count="2">
    <dataValidation allowBlank="1" showInputMessage="1" showErrorMessage="1" sqref="E1" xr:uid="{380493DB-286A-4683-AF55-C78F04945A49}"/>
    <dataValidation type="list" allowBlank="1" showInputMessage="1" showErrorMessage="1" sqref="E5:E3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