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78" documentId="13_ncr:1_{F6CB121F-512D-4AA6-A0C1-0FB36C537598}" xr6:coauthVersionLast="47" xr6:coauthVersionMax="47" xr10:uidLastSave="{194471B5-D772-40DD-85F6-FFA98D9E879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<sst xmlns="http://schemas.openxmlformats.org/spreadsheetml/2006/main" count="178590" uniqueCount="39077">
  <si>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</si>
  <si>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</si>
  <si>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</si>
  <si>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</si>
  <si>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</si>
  <si>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</si>
  <si>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</si>
  <si>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</si>
  <si>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</si>
  <si>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</si>
  <si>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</si>
  <si>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</si>
  <si>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</si>
  <si>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</si>
  <si>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</si>
  <si>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</si>
  <si>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</si>
  <si>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</si>
  <si>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</si>
  <si>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</si>
  <si>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</si>
  <si>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</si>
  <si>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</si>
  <si>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</si>
  <si>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</si>
  <si>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</si>
  <si>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</si>
  <si>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</si>
  <si>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</si>
  <si>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</si>
  <si>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</si>
  <si>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</si>
  <si>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</si>
  <si>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</si>
  <si>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</si>
  <si>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</si>
  <si>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</si>
  <si>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</si>
  <si>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</si>
  <si>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</si>
  <si>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</si>
  <si>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</si>
  <si>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</si>
  <si>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</si>
  <si>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</si>
  <si>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</si>
  <si>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</si>
  <si>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</si>
  <si>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</si>
  <si>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</si>
  <si>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</si>
  <si>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</si>
  <si>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</si>
  <si>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</si>
  <si>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</si>
  <si>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</si>
  <si>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</si>
  <si>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</si>
  <si>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</si>
  <si>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</si>
  <si>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</si>
  <si>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</si>
  <si>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</si>
  <si>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</si>
  <si>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</si>
  <si>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</si>
  <si>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</si>
  <si>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</si>
  <si>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</si>
  <si>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</si>
  <si>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</si>
  <si>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</si>
  <si>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</si>
  <si>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</si>
  <si>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</si>
  <si>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</si>
  <si>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</si>
  <si>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</si>
  <si>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</si>
  <si>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</si>
  <si>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</si>
  <si>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</si>
  <si>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</si>
  <si>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</si>
  <si>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</si>
  <si>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</si>
  <si>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</si>
  <si>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</si>
  <si>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</si>
  <si>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</si>
  <si>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</si>
  <si>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</si>
  <si>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</si>
  <si>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</si>
  <si>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</si>
  <si>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</si>
  <si>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</si>
  <si>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</si>
  <si>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</si>
  <si>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</si>
  <si>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</si>
  <si>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</si>
  <si>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</si>
  <si>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</si>
  <si>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</si>
  <si>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</si>
  <si>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</si>
  <si>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</si>
  <si>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</si>
  <si>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</si>
  <si>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</si>
  <si>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</si>
  <si>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</si>
  <si>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</si>
  <si>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</si>
  <si>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</si>
  <si>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</si>
  <si>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</si>
  <si>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</si>
  <si>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</si>
  <si>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</si>
  <si>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</si>
  <si>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</si>
  <si>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</si>
  <si>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</si>
  <si>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</si>
  <si>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</si>
  <si>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</si>
  <si>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</si>
  <si>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</si>
  <si>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</si>
  <si>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</si>
  <si>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</si>
  <si>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</si>
  <si>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</si>
  <si>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</si>
  <si>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</si>
  <si>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</si>
  <si>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</si>
  <si>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</si>
  <si>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</si>
  <si>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</si>
  <si>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</si>
  <si>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</si>
  <si>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</si>
  <si>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</si>
  <si>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</si>
  <si>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</si>
  <si>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</si>
  <si>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</si>
  <si>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</si>
  <si>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</si>
  <si>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</si>
  <si>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</si>
  <si>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</si>
  <si>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</si>
  <si>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</si>
  <si>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</si>
  <si>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</si>
  <si>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</si>
  <si>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</si>
  <si>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</si>
  <si>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</si>
  <si>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</si>
  <si>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</si>
  <si>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</si>
  <si>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</si>
  <si>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</si>
  <si>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</si>
  <si>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</si>
  <si>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</si>
  <si>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</si>
  <si>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</si>
  <si>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</si>
  <si>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</si>
  <si>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</si>
  <si>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</si>
  <si>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</si>
  <si>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</si>
  <si>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</si>
  <si>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</si>
  <si>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</si>
  <si>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</si>
  <si>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</si>
  <si>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</si>
  <si>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</si>
  <si>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</si>
  <si>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</si>
  <si>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</si>
  <si>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</si>
  <si>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</si>
  <si>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</si>
  <si>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</si>
  <si>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</si>
  <si>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</si>
  <si>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</si>
  <si>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</si>
  <si>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</si>
  <si>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</si>
  <si>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</si>
  <si>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</si>
  <si>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</si>
  <si>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</si>
  <si>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</si>
  <si>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</si>
  <si>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</si>
  <si>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</si>
  <si>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</si>
  <si>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</si>
  <si>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</si>
  <si>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</si>
  <si>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</si>
  <si>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</si>
  <si>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</si>
  <si>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</si>
  <si>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</si>
  <si>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</si>
  <si>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</si>
  <si>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</si>
  <si>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</si>
  <si>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</si>
  <si>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</si>
  <si>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</si>
  <si>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</si>
  <si>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</si>
  <si>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</si>
  <si>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</si>
  <si>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</si>
  <si>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</si>
  <si>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</si>
  <si>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</si>
  <si>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</si>
  <si>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</si>
  <si>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</si>
  <si>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</si>
  <si>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</si>
  <si>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</si>
  <si>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</si>
  <si>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</si>
  <si>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</si>
  <si>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</si>
  <si>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</si>
  <si>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</si>
  <si>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</si>
  <si>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</si>
  <si>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</si>
  <si>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</si>
  <si>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</si>
  <si>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</si>
  <si>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</si>
  <si>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</si>
  <si>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</si>
  <si>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</si>
  <si>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</si>
  <si>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</si>
  <si>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</si>
  <si>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</si>
  <si>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</si>
  <si>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</si>
  <si>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</si>
  <si>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</si>
  <si>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</si>
  <si>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</si>
  <si>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</si>
  <si>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</si>
  <si>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</si>
  <si>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</si>
  <si>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</si>
  <si>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</si>
  <si>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</si>
  <si>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</si>
  <si>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</si>
  <si>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</si>
  <si>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</si>
  <si>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</si>
  <si>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</si>
  <si>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</si>
  <si>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</si>
  <si>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</si>
  <si>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</si>
  <si>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</si>
  <si>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</si>
  <si>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</si>
  <si>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</si>
  <si>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</si>
  <si>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</si>
  <si>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</si>
  <si>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</si>
  <si>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</si>
  <si>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</si>
  <si>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</si>
  <si>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</si>
  <si>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</si>
  <si>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</si>
  <si>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</si>
  <si>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</si>
  <si>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</si>
  <si>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</si>
  <si>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</si>
  <si>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</si>
  <si>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</si>
  <si>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</si>
  <si>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</si>
  <si>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</si>
  <si>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</si>
  <si>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</si>
  <si>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</si>
  <si>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</si>
  <si>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</si>
  <si>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</si>
  <si>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</si>
  <si>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</si>
  <si>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</si>
  <si>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</si>
  <si>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</si>
  <si>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</si>
  <si>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</si>
  <si>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</si>
  <si>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</si>
  <si>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</si>
  <si>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</si>
  <si>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</si>
  <si>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</si>
  <si>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</si>
  <si>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</si>
  <si>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</si>
  <si>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</si>
  <si>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</si>
  <si>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</si>
  <si>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</si>
  <si>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</si>
  <si>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</si>
  <si>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</si>
  <si>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</si>
  <si>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</si>
  <si>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</si>
  <si>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</si>
  <si>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</si>
  <si>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</si>
  <si>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</si>
  <si>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</si>
  <si>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</si>
  <si>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</si>
  <si>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</si>
  <si>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</si>
  <si>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</si>
  <si>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</si>
  <si>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</si>
  <si>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</si>
  <si>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</si>
  <si>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</si>
  <si>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</si>
  <si>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</si>
  <si>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</si>
  <si>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</si>
  <si>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</si>
  <si>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</si>
  <si>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</si>
  <si>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</si>
  <si>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</si>
  <si>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</si>
  <si>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</si>
  <si>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</si>
  <si>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</si>
  <si>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</si>
  <si>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</si>
  <si>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</si>
  <si>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</si>
  <si>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</si>
  <si>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</si>
  <si>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</si>
  <si>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</si>
  <si>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</si>
  <si>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</si>
  <si>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</si>
  <si>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</si>
  <si>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</si>
  <si>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</si>
  <si>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</si>
  <si>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</si>
  <si>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</si>
  <si>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</si>
  <si>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</si>
  <si>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</si>
  <si>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</si>
  <si>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</si>
  <si>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</si>
  <si>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</si>
  <si>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</si>
  <si>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</si>
  <si>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</si>
  <si>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</si>
  <si>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</si>
  <si>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</si>
  <si>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</si>
  <si>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</si>
  <si>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</si>
  <si>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</si>
  <si>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</si>
  <si>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</si>
  <si>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</si>
  <si>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</si>
  <si>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</si>
  <si>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</si>
  <si>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</si>
  <si>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</si>
  <si>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</si>
  <si>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</si>
  <si>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</si>
  <si>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</si>
  <si>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</si>
  <si>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</si>
  <si>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</si>
  <si>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</si>
  <si>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</si>
  <si>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</si>
  <si>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</si>
  <si>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</si>
  <si>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</si>
  <si>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</si>
  <si>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</si>
  <si>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</si>
  <si>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</si>
  <si>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</si>
  <si>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</si>
  <si>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</si>
  <si>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</si>
  <si>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</si>
  <si>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</si>
  <si>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</si>
  <si>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</si>
  <si>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</si>
  <si>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</si>
  <si>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</si>
  <si>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</si>
  <si>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</si>
  <si>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</si>
  <si>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</si>
  <si>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</si>
  <si>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</si>
  <si>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</si>
  <si>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</si>
  <si>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</si>
  <si>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</si>
  <si>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</si>
  <si>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</si>
  <si>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</si>
  <si>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</si>
  <si>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</si>
  <si>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</si>
  <si>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</si>
  <si>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</si>
  <si>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</si>
  <si>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</si>
  <si>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</si>
  <si>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</si>
  <si>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</si>
  <si>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</si>
  <si>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</si>
  <si>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</si>
  <si>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</si>
  <si>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</si>
  <si>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</si>
  <si>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</si>
  <si>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</si>
  <si>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</si>
  <si>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</si>
  <si>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</si>
  <si>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</si>
  <si>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</si>
  <si>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</si>
  <si>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</si>
  <si>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</si>
  <si>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</si>
  <si>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</si>
  <si>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</si>
  <si>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</si>
  <si>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</si>
  <si>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</si>
  <si>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</si>
  <si>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</si>
  <si>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</si>
  <si>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</si>
  <si>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</si>
  <si>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</si>
  <si>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</si>
  <si>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</si>
  <si>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</si>
  <si>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</si>
  <si>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</si>
  <si>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</si>
  <si>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</si>
  <si>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</si>
  <si>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</si>
  <si>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</si>
  <si>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</si>
  <si>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</si>
  <si>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</si>
  <si>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</si>
  <si>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</si>
  <si>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</si>
  <si>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</si>
  <si>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</si>
  <si>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</si>
  <si>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</si>
  <si>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</si>
  <si>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</si>
  <si>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</si>
  <si>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</si>
  <si>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</si>
  <si>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</si>
  <si>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</si>
  <si>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</si>
  <si>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</si>
  <si>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</si>
  <si>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</si>
  <si>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</si>
  <si>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</si>
  <si>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</si>
  <si>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</si>
  <si>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</si>
  <si>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</si>
  <si>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</si>
  <si>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</si>
  <si>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</si>
  <si>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</si>
  <si>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</si>
  <si>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</si>
  <si>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</si>
  <si>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</si>
  <si>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</si>
  <si>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</si>
  <si>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</si>
  <si>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</si>
  <si>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</si>
  <si>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</si>
  <si>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</si>
  <si>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</si>
  <si>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</si>
  <si>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</si>
  <si>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</si>
  <si>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</si>
  <si>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</si>
  <si>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</si>
  <si>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</si>
  <si>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</si>
  <si>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</si>
  <si>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</si>
  <si>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</si>
  <si>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</si>
  <si>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</si>
  <si>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</si>
  <si>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</si>
  <si>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</si>
  <si>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</si>
  <si>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</si>
  <si>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</si>
  <si>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</si>
  <si>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</si>
  <si>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</si>
  <si>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</si>
  <si>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</si>
  <si>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</si>
  <si>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</si>
  <si>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</si>
  <si>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</si>
  <si>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</si>
  <si>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</si>
  <si>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</si>
  <si>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</si>
  <si>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</si>
  <si>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</si>
  <si>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</si>
  <si>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</si>
  <si>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</si>
  <si>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</si>
  <si>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</si>
  <si>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</si>
  <si>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</si>
  <si>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</si>
  <si>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</si>
  <si>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</si>
  <si>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</si>
  <si>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</si>
  <si>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</si>
  <si>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</si>
  <si>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</si>
  <si>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</si>
  <si>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</si>
  <si>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</si>
  <si>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</si>
  <si>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</si>
  <si>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</si>
  <si>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</si>
  <si>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</si>
  <si>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</si>
  <si>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</si>
  <si>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</si>
  <si>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</si>
  <si>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</si>
  <si>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</si>
  <si>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</si>
  <si>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</si>
  <si>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</si>
  <si>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</si>
  <si>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</si>
  <si>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</si>
  <si>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</si>
  <si>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</si>
  <si>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</si>
  <si>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</si>
  <si>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</si>
  <si>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</si>
  <si>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</si>
  <si>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</si>
  <si>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</si>
  <si>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</si>
  <si>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</si>
  <si>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</si>
  <si>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</si>
  <si>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</si>
  <si>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</si>
  <si>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</si>
  <si>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</si>
  <si>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</si>
  <si>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</si>
  <si>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</si>
  <si>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</si>
  <si>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</si>
  <si>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</si>
  <si>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</si>
  <si>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</si>
  <si>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</si>
  <si>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</si>
  <si>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</si>
  <si>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</si>
  <si>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</si>
  <si>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</si>
  <si>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</si>
  <si>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</si>
  <si>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</si>
  <si>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</si>
  <si>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</si>
  <si>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</si>
  <si>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</si>
  <si>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</si>
  <si>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</si>
  <si>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</si>
  <si>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</si>
  <si>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</si>
  <si>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</si>
  <si>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</si>
  <si>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</si>
  <si>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</si>
  <si>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</si>
  <si>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</si>
  <si>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</si>
  <si>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</si>
  <si>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</si>
  <si>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</si>
  <si>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</si>
  <si>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</si>
  <si>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</si>
  <si>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</si>
  <si>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</si>
  <si>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</si>
  <si>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</si>
  <si>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</si>
  <si>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</si>
  <si>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</si>
  <si>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</si>
  <si>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</si>
  <si>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</si>
  <si>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</si>
  <si>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</si>
  <si>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</si>
  <si>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</si>
  <si>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</si>
  <si>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</si>
  <si>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</si>
  <si>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</si>
  <si>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</si>
  <si>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</si>
  <si>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</si>
  <si>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</si>
  <si>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</si>
  <si>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</si>
  <si>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</si>
  <si>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</si>
  <si>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</si>
  <si>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</si>
  <si>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</si>
  <si>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</si>
  <si>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</si>
  <si>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</si>
  <si>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</si>
  <si>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</si>
  <si>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</si>
  <si>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</si>
  <si>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</si>
  <si>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</si>
  <si>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</si>
  <si>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</si>
  <si>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</si>
  <si>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</si>
  <si>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</si>
  <si>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</si>
  <si>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</si>
  <si>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</si>
  <si>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</si>
  <si>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</si>
  <si>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</si>
  <si>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</si>
  <si>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</si>
  <si>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</si>
  <si>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</si>
  <si>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</si>
  <si>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</si>
  <si>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</si>
  <si>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</si>
  <si>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</si>
  <si>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</si>
  <si>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</si>
  <si>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</si>
  <si>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</si>
  <si>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</si>
  <si>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</si>
  <si>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</si>
  <si>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</si>
  <si>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</si>
  <si>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</si>
  <si>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</si>
  <si>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</si>
  <si>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</si>
  <si>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</si>
  <si>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</si>
  <si>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</si>
  <si>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</si>
  <si>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</si>
  <si>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</si>
  <si>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</si>
  <si>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</si>
  <si>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</si>
  <si>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</si>
  <si>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</si>
  <si>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</si>
  <si>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</si>
  <si>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</si>
  <si>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</si>
  <si>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</si>
  <si>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</si>
  <si>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</si>
  <si>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</si>
  <si>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</si>
  <si>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</si>
  <si>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</si>
  <si>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</si>
  <si>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</si>
  <si>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</si>
  <si>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</si>
  <si>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</si>
  <si>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</si>
  <si>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</si>
  <si>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</si>
  <si>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</si>
  <si>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</si>
  <si>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</si>
  <si>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</si>
  <si>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</si>
  <si>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</si>
  <si>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</si>
  <si>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</si>
  <si>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</si>
  <si>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</si>
  <si>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</si>
  <si>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</si>
  <si>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</si>
  <si>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</si>
  <si>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</si>
  <si>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</si>
  <si>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</si>
  <si>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</si>
  <si>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</si>
  <si>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</si>
  <si>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</si>
  <si>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</si>
  <si>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</si>
  <si>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</si>
  <si>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</si>
  <si>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</si>
  <si>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</si>
  <si>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</si>
  <si>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</si>
  <si>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</si>
  <si>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</si>
  <si>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</si>
  <si>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</si>
  <si>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</si>
  <si>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</si>
  <si>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</si>
  <si>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</si>
  <si>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</si>
  <si>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</si>
  <si>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</si>
  <si>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</si>
  <si>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</si>
  <si>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</si>
  <si>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</si>
  <si>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</si>
  <si>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</si>
  <si>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</si>
  <si>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</si>
  <si>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</si>
  <si>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</si>
  <si>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</si>
  <si>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</si>
  <si>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</si>
  <si>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</si>
  <si>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</si>
  <si>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</si>
  <si>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</si>
  <si>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</si>
  <si>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</si>
  <si>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</si>
  <si>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</si>
  <si>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</si>
  <si>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</si>
  <si>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</si>
  <si>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</si>
  <si>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</si>
  <si>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</si>
  <si>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</si>
  <si>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</si>
  <si>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</si>
  <si>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</si>
  <si>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</si>
  <si>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</si>
  <si>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</si>
  <si>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</si>
  <si>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</si>
  <si>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</si>
  <si>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</si>
  <si>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</si>
  <si>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</si>
  <si>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</si>
  <si>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</si>
  <si>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</si>
  <si>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</si>
  <si>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</si>
  <si>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</si>
  <si>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</si>
  <si>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</si>
  <si>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</si>
  <si>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</si>
  <si>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</si>
  <si>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</si>
  <si>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</si>
  <si>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</si>
  <si>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</si>
  <si>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</si>
  <si>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</si>
  <si>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</si>
  <si>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</si>
  <si>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</si>
  <si>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</si>
  <si>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</si>
  <si>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</si>
  <si>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</si>
  <si>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</si>
  <si>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</si>
  <si>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</si>
  <si>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</si>
  <si>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</si>
  <si>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</si>
  <si>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</si>
  <si>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</si>
  <si>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</si>
  <si>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</si>
  <si>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</si>
  <si>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</si>
  <si>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</si>
  <si>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</si>
  <si>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</si>
  <si>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</si>
  <si>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</si>
  <si>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</si>
  <si>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</si>
  <si>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</si>
  <si>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</si>
  <si>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</si>
  <si>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</si>
  <si>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</si>
  <si>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</si>
  <si>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</si>
  <si>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</si>
  <si>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</si>
  <si>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</si>
  <si>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</si>
  <si>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</si>
  <si>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</si>
  <si>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</si>
  <si>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</si>
  <si>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</si>
  <si>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</si>
  <si>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</si>
  <si>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</si>
  <si>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</si>
  <si>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</si>
  <si>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</si>
  <si>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</si>
  <si>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</si>
  <si>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</si>
  <si>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</si>
  <si>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</si>
  <si>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</si>
  <si>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</si>
  <si>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</si>
  <si>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</si>
  <si>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</si>
  <si>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</si>
  <si>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</si>
  <si>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</si>
  <si>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</si>
  <si>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</si>
  <si>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</si>
  <si>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</si>
  <si>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</si>
  <si>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</si>
  <si>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</si>
  <si>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</si>
  <si>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</si>
  <si>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</si>
  <si>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</si>
  <si>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</si>
  <si>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</si>
  <si>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</si>
  <si>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</si>
  <si>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</si>
  <si>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</si>
  <si>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</si>
  <si>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</si>
  <si>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</si>
  <si>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</si>
  <si>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</si>
  <si>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</si>
  <si>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</si>
  <si>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</si>
  <si>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</si>
  <si>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</si>
  <si>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</si>
  <si>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</si>
  <si>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</si>
  <si>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</si>
  <si>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</si>
  <si>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</si>
  <si>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</si>
  <si>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</si>
  <si>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</si>
  <si>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</si>
  <si>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</si>
  <si>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</si>
  <si>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</si>
  <si>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</si>
  <si>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</si>
  <si>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</si>
  <si>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</si>
  <si>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</si>
  <si>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</si>
  <si>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</si>
  <si>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</si>
  <si>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</si>
  <si>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</si>
  <si>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</si>
  <si>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</si>
  <si>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</si>
  <si>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</si>
  <si>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</si>
  <si>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</si>
  <si>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</si>
  <si>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</si>
  <si>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</si>
  <si>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</si>
  <si>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</si>
  <si>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</si>
  <si>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</si>
  <si>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</si>
  <si>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</si>
  <si>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</si>
  <si>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</si>
  <si>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</si>
  <si>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</si>
  <si>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</si>
  <si>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</si>
  <si>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</si>
  <si>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</si>
  <si>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</si>
  <si>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</si>
  <si>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</si>
  <si>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</si>
  <si>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</si>
  <si>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</si>
  <si>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</si>
  <si>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</si>
  <si>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</si>
  <si>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</si>
  <si>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</si>
  <si>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</si>
  <si>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</si>
  <si>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</si>
  <si>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</si>
  <si>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</si>
  <si>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</si>
  <si>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</si>
  <si>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</si>
  <si>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</si>
  <si>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</si>
  <si>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</si>
  <si>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</si>
  <si>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</si>
  <si>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</si>
  <si>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</si>
  <si>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</si>
  <si>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</si>
  <si>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</si>
  <si>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</si>
  <si>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</si>
  <si>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</si>
  <si>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</si>
  <si>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</si>
  <si>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</si>
  <si>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</si>
  <si>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</si>
  <si>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</si>
  <si>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</si>
  <si>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</si>
  <si>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</si>
  <si>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</si>
  <si>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</si>
  <si>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</si>
  <si>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</si>
  <si>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</si>
  <si>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</si>
  <si>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</si>
  <si>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</si>
  <si>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</si>
  <si>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</si>
  <si>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</si>
  <si>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</si>
  <si>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</si>
  <si>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</si>
  <si>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</si>
  <si>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</si>
  <si>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</si>
  <si>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</si>
  <si>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</si>
  <si>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</si>
  <si>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</si>
  <si>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</si>
  <si>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</si>
  <si>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</si>
  <si>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</si>
  <si>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</si>
  <si>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</si>
  <si>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</si>
  <si>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</si>
  <si>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</si>
  <si>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</si>
  <si>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</si>
  <si>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</si>
  <si>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</si>
  <si>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</si>
  <si>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</si>
  <si>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</si>
  <si>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</si>
  <si>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</si>
  <si>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</si>
  <si>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</si>
  <si>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</si>
  <si>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</si>
  <si>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</si>
  <si>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</si>
  <si>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</si>
  <si>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</si>
  <si>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</si>
  <si>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</si>
  <si>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</si>
  <si>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</si>
  <si>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</si>
  <si>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</si>
  <si>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</si>
  <si>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</si>
  <si>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</si>
  <si>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</si>
  <si>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</si>
  <si>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</si>
  <si>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</si>
  <si>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</si>
  <si>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</si>
  <si>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</si>
  <si>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</si>
  <si>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</si>
  <si>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</si>
  <si>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</si>
  <si>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</si>
  <si>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</si>
  <si>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</si>
  <si>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</si>
  <si>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</si>
  <si>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</si>
  <si>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</si>
  <si>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</si>
  <si>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</si>
  <si>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</si>
  <si>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</si>
  <si>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</si>
  <si>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</si>
  <si>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</si>
  <si>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</si>
  <si>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</si>
  <si>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</si>
  <si>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</si>
  <si>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</si>
  <si>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</si>
  <si>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</si>
  <si>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</si>
  <si>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</si>
  <si>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</si>
  <si>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</si>
  <si>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</si>
  <si>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</si>
  <si>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</si>
  <si>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</si>
  <si>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</si>
  <si>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</si>
  <si>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</si>
  <si>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</si>
  <si>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</si>
  <si>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</si>
  <si>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</si>
  <si>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</si>
  <si>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</si>
  <si>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</si>
  <si>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</si>
  <si>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</si>
  <si>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</si>
  <si>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</si>
  <si>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</si>
  <si>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</si>
  <si>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</si>
  <si>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</si>
  <si>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</si>
  <si>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</si>
  <si>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</si>
  <si>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</si>
  <si>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</si>
  <si>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</si>
  <si>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</si>
  <si>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</si>
  <si>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</si>
  <si>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</si>
  <si>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</si>
  <si>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</si>
  <si>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</si>
  <si>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</si>
  <si>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</si>
  <si>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</si>
  <si>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</si>
  <si>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</si>
  <si>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</si>
  <si>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</si>
  <si>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</si>
  <si>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</si>
  <si>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</si>
  <si>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</si>
  <si>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</si>
  <si>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</si>
  <si>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</si>
  <si>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</si>
  <si>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</si>
  <si>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</si>
  <si>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</si>
  <si>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</si>
  <si>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</si>
  <si>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</si>
  <si>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</si>
  <si>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</si>
  <si>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</si>
  <si>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</si>
  <si>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</si>
  <si>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</si>
  <si>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</si>
  <si>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</si>
  <si>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</si>
  <si>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</si>
  <si>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</si>
  <si>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</si>
  <si>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</si>
  <si>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</si>
  <si>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</si>
  <si>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</si>
  <si>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</si>
  <si>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</si>
  <si>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</si>
  <si>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</si>
  <si>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</si>
  <si>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</si>
  <si>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</si>
  <si>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</si>
  <si>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</si>
  <si>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</si>
  <si>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</si>
  <si>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</si>
  <si>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</si>
  <si>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</si>
  <si>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</si>
  <si>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</si>
  <si>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</si>
  <si>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</si>
  <si>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</si>
  <si>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</si>
  <si>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</si>
  <si>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</si>
  <si>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</si>
  <si>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</si>
  <si>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</si>
  <si>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</si>
  <si>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</si>
  <si>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</si>
  <si>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</si>
  <si>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</si>
  <si>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</si>
  <si>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</si>
  <si>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</si>
  <si>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</si>
  <si>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</si>
  <si>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</si>
  <si>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</si>
  <si>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</si>
  <si>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</si>
  <si>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</si>
  <si>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</si>
  <si>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</si>
  <si>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</si>
  <si>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</si>
  <si>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</si>
  <si>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</si>
  <si>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</si>
  <si>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</si>
  <si>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</si>
  <si>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</si>
  <si>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</si>
  <si>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</si>
  <si>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</si>
  <si>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</si>
  <si>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</si>
  <si>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</si>
  <si>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</si>
  <si>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</si>
  <si>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</si>
  <si>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</si>
  <si>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</si>
  <si>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</si>
  <si>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</si>
  <si>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</si>
  <si>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</si>
  <si>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</si>
  <si>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</si>
  <si>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</si>
  <si>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</si>
  <si>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</si>
  <si>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</si>
  <si>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</si>
  <si>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</si>
  <si>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</si>
  <si>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</si>
  <si>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</si>
  <si>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</si>
  <si>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</si>
  <si>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</si>
  <si>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</si>
  <si>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</si>
  <si>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</si>
  <si>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</si>
  <si>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</si>
  <si>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</si>
  <si>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</si>
  <si>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</si>
  <si>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</si>
  <si>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</si>
  <si>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</si>
  <si>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</si>
  <si>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</si>
  <si>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</si>
  <si>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</si>
  <si>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</si>
  <si>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</si>
  <si>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</si>
  <si>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</si>
  <si>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</si>
  <si>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</si>
  <si>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</si>
  <si>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</si>
  <si>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</si>
  <si>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</si>
  <si>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</si>
  <si>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</si>
  <si>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</si>
  <si>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</si>
  <si>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</si>
  <si>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</si>
  <si>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</si>
  <si>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</si>
  <si>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</si>
  <si>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</si>
  <si>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</si>
  <si>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</si>
  <si>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</si>
  <si>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</si>
  <si>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</si>
  <si>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</si>
  <si>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</si>
  <si>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</si>
  <si>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</si>
  <si>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</si>
  <si>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</si>
  <si>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</si>
  <si>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</si>
  <si>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</si>
  <si>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</si>
  <si>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</si>
  <si>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</si>
  <si>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</si>
  <si>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</si>
  <si>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</si>
  <si>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</si>
  <si>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</si>
  <si>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</si>
  <si>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</si>
  <si>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</si>
  <si>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</si>
  <si>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</si>
  <si>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</si>
  <si>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</si>
  <si>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</si>
  <si>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</si>
  <si>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</si>
  <si>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</si>
  <si>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</si>
  <si>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</si>
  <si>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</si>
  <si>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</si>
  <si>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</si>
  <si>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</si>
  <si>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</si>
  <si>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</si>
  <si>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</si>
  <si>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</si>
  <si>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</si>
  <si>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</si>
  <si>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</si>
  <si>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</si>
  <si>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</si>
  <si>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</si>
  <si>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</si>
  <si>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</si>
  <si>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</si>
  <si>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</si>
  <si>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</si>
  <si>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</si>
  <si>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</si>
  <si>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</si>
  <si>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</si>
  <si>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</si>
  <si>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</si>
  <si>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</si>
  <si>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</si>
  <si>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</si>
  <si>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</si>
  <si>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</si>
  <si>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</si>
  <si>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</si>
  <si>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</si>
  <si>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</si>
  <si>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</si>
  <si>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</si>
  <si>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</si>
  <si>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</si>
  <si>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</si>
  <si>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</si>
  <si>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</si>
  <si>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</si>
  <si>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</si>
  <si>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</si>
  <si>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</si>
  <si>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</si>
  <si>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</si>
  <si>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</si>
  <si>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</si>
  <si>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</si>
  <si>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</si>
  <si>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</si>
  <si>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</si>
  <si>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</si>
  <si>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</si>
  <si>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</si>
  <si>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</si>
  <si>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</si>
  <si>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</si>
  <si>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</si>
  <si>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</si>
  <si>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</si>
  <si>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</si>
  <si>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</si>
  <si>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</si>
  <si>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</si>
  <si>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</si>
  <si>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</si>
  <si>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</si>
  <si>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</si>
  <si>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</si>
  <si>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</si>
  <si>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</si>
  <si>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</si>
  <si>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</si>
  <si>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</si>
  <si>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</si>
  <si>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</si>
  <si>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</si>
  <si>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</si>
  <si>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</si>
  <si>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</si>
  <si>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</si>
  <si>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</si>
  <si>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</si>
  <si>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</si>
  <si>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</si>
  <si>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</si>
  <si>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</si>
  <si>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</si>
  <si>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</si>
  <si>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</si>
  <si>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</si>
  <si>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</si>
  <si>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</si>
  <si>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</si>
  <si>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</si>
  <si>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</si>
  <si>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</si>
  <si>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</si>
  <si>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</si>
  <si>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</si>
  <si>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</si>
  <si>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</si>
  <si>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</si>
  <si>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</si>
  <si>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</si>
  <si>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</si>
  <si>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</si>
  <si>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</si>
  <si>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</si>
  <si>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</si>
  <si>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</si>
  <si>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</si>
  <si>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</si>
  <si>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</si>
  <si>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</si>
  <si>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</si>
  <si>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</si>
  <si>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</si>
  <si>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</si>
  <si>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</si>
  <si>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</si>
  <si>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</si>
  <si>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</si>
  <si>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</si>
  <si>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</si>
  <si>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</si>
  <si>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</si>
  <si>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</si>
  <si>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</si>
  <si>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</si>
  <si>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</si>
  <si>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</si>
  <si>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</si>
  <si>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</si>
  <si>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</si>
  <si>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</si>
  <si>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</si>
  <si>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</si>
  <si>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</si>
  <si>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</si>
  <si>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</si>
  <si>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</si>
  <si>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</si>
  <si>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</si>
  <si>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</si>
  <si>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</si>
  <si>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</si>
  <si>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</si>
  <si>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</si>
  <si>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</si>
  <si>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</si>
  <si>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</si>
  <si>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</si>
  <si>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</si>
  <si>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</si>
  <si>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</si>
  <si>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</si>
  <si>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</si>
  <si>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</si>
  <si>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</si>
  <si>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</si>
  <si>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</si>
  <si>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</si>
  <si>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</si>
  <si>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</si>
  <si>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</si>
  <si>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</si>
  <si>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</si>
  <si>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</si>
  <si>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</si>
  <si>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</si>
  <si>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</si>
  <si>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</si>
  <si>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</si>
  <si>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</si>
  <si>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</si>
  <si>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</si>
  <si>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</si>
  <si>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</si>
  <si>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</si>
  <si>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</si>
  <si>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</si>
  <si>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</si>
  <si>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</si>
  <si>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</si>
  <si>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</si>
  <si>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</si>
  <si>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</si>
  <si>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</si>
  <si>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</si>
  <si>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</si>
  <si>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</si>
  <si>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</si>
  <si>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</si>
  <si>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</si>
  <si>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</si>
  <si>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</si>
  <si>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</si>
  <si>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</si>
  <si>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</si>
  <si>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</si>
  <si>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</si>
  <si>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</si>
  <si>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</si>
  <si>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</si>
  <si>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</si>
  <si>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</si>
  <si>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</si>
  <si>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</si>
  <si>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</si>
  <si>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</si>
  <si>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</si>
  <si>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</si>
  <si>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</si>
  <si>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</si>
  <si>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</si>
  <si>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</si>
  <si>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</si>
  <si>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</si>
  <si>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</si>
  <si>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</si>
  <si>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</si>
  <si>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</si>
  <si>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</si>
  <si>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</si>
  <si>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</si>
  <si>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</si>
  <si>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</si>
  <si>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</si>
  <si>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</si>
  <si>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</si>
  <si>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</si>
  <si>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</si>
  <si>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</si>
  <si>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</si>
  <si>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</si>
  <si>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</si>
  <si>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</si>
  <si>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</si>
  <si>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</si>
  <si>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</si>
  <si>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</si>
  <si>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</si>
  <si>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</si>
  <si>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</si>
  <si>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</si>
  <si>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</si>
  <si>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</si>
  <si>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</si>
  <si>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</si>
  <si>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</si>
  <si>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</si>
  <si>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</si>
  <si>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</si>
  <si>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</si>
  <si>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</si>
  <si>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</si>
  <si>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</si>
  <si>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</si>
  <si>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</si>
  <si>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</si>
  <si>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</si>
  <si>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</si>
  <si>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</si>
  <si>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</si>
  <si>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</si>
  <si>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</si>
  <si>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</si>
  <si>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</si>
  <si>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</si>
  <si>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</si>
  <si>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</si>
  <si>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</si>
  <si>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</si>
  <si>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</si>
  <si>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</si>
  <si>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</si>
  <si>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</si>
  <si>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</si>
  <si>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</si>
  <si>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</si>
  <si>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</si>
  <si>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</si>
  <si>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</si>
  <si>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</si>
  <si>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</si>
  <si>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</si>
  <si>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</si>
  <si>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</si>
  <si>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</si>
  <si>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</si>
  <si>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</si>
  <si>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</si>
  <si>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</si>
  <si>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</si>
  <si>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</si>
  <si>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</si>
  <si>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</si>
  <si>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</si>
  <si>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</si>
  <si>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</si>
  <si>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</si>
  <si>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</si>
  <si>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</si>
  <si>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</si>
  <si>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</si>
  <si>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</si>
  <si>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</si>
  <si>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</si>
  <si>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</si>
  <si>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</si>
  <si>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</si>
  <si>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</si>
  <si>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</si>
  <si>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</si>
  <si>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</si>
  <si>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</si>
  <si>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</si>
  <si>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</si>
  <si>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</si>
  <si>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</si>
  <si>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</si>
  <si>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</si>
  <si>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</si>
  <si>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</si>
  <si>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</si>
  <si>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</si>
  <si>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</si>
  <si>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</si>
  <si>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</si>
  <si>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</si>
  <si>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</si>
  <si>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</si>
  <si>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</si>
  <si>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</si>
  <si>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</si>
  <si>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</si>
  <si>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</si>
  <si>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</si>
  <si>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</si>
  <si>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</si>
  <si>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</si>
  <si>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</si>
  <si>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</si>
  <si>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</si>
  <si>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</si>
  <si>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</si>
  <si>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</si>
  <si>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</si>
  <si>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</si>
  <si>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</si>
  <si>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</si>
  <si>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</si>
  <si>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</si>
  <si>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</si>
  <si>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</si>
  <si>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</si>
  <si>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</si>
  <si>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</si>
  <si>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</si>
  <si>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</si>
  <si>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</si>
  <si>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</si>
  <si>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</si>
  <si>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</si>
  <si>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</si>
  <si>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</si>
  <si>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</si>
  <si>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</si>
  <si>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</si>
  <si>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</si>
  <si>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</si>
  <si>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</si>
  <si>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</si>
  <si>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</si>
  <si>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</si>
  <si>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</si>
  <si>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</si>
  <si>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</si>
  <si>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</si>
  <si>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</si>
  <si>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</si>
  <si>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</si>
  <si>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</si>
  <si>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</si>
  <si>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</si>
  <si>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</si>
  <si>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</si>
  <si>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</si>
  <si>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</si>
  <si>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</si>
  <si>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</si>
  <si>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</si>
  <si>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</si>
  <si>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</si>
  <si>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</si>
  <si>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</si>
  <si>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</si>
  <si>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</si>
  <si>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</si>
  <si>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</si>
  <si>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</si>
  <si>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</si>
  <si>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</si>
  <si>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</si>
  <si>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</si>
  <si>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</si>
  <si>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</si>
  <si>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</si>
  <si>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</si>
  <si>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</si>
  <si>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</si>
  <si>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</si>
  <si>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</si>
  <si>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</si>
  <si>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</si>
  <si>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</si>
  <si>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</si>
  <si>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</si>
  <si>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</si>
  <si>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</si>
  <si>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</si>
  <si>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</si>
  <si>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</si>
  <si>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</si>
  <si>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</si>
  <si>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</si>
  <si>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</si>
  <si>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</si>
  <si>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</si>
  <si>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</si>
  <si>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</si>
  <si>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</si>
  <si>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</si>
  <si>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</si>
  <si>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</si>
  <si>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</si>
  <si>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</si>
  <si>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</si>
  <si>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</si>
  <si>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</si>
  <si>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</si>
  <si>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</si>
  <si>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</si>
  <si>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</si>
  <si>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</si>
  <si>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</si>
  <si>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</si>
  <si>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</si>
  <si>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</si>
  <si>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</si>
  <si>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</si>
  <si>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</si>
  <si>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</si>
  <si>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</si>
  <si>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</si>
  <si>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</si>
  <si>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</si>
  <si>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</si>
  <si>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</si>
  <si>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</si>
  <si>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</si>
  <si>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</si>
  <si>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</si>
  <si>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</si>
  <si>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</si>
  <si>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</si>
  <si>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</si>
  <si>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</si>
  <si>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</si>
  <si>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</si>
  <si>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</si>
  <si>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</si>
  <si>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</si>
  <si>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</si>
  <si>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</si>
  <si>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</si>
  <si>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</si>
  <si>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</si>
  <si>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</si>
  <si>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</si>
  <si>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</si>
  <si>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</si>
  <si>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</si>
  <si>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</si>
  <si>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</si>
  <si>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</si>
  <si>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</si>
  <si>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</si>
  <si>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</si>
  <si>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</si>
  <si>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</si>
  <si>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</si>
  <si>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</si>
  <si>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</si>
  <si>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</si>
  <si>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</si>
  <si>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</si>
  <si>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</si>
  <si>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</si>
  <si>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</si>
  <si>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</si>
  <si>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</si>
  <si>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</si>
  <si>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</si>
  <si>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</si>
  <si>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</si>
  <si>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</si>
  <si>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</si>
  <si>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</si>
  <si>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</si>
  <si>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</si>
  <si>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</si>
  <si>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</si>
  <si>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</si>
  <si>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</si>
  <si>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</si>
  <si>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</si>
  <si>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</si>
  <si>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</si>
  <si>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</si>
  <si>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</si>
  <si>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</si>
  <si>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</si>
  <si>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</si>
  <si>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</si>
  <si>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</si>
  <si>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</si>
  <si>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</si>
  <si>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</si>
  <si>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</si>
  <si>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</si>
  <si>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</si>
  <si>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</si>
  <si>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</si>
  <si>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</si>
  <si>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</si>
  <si>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</si>
  <si>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</si>
  <si>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</si>
  <si>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</si>
  <si>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</si>
  <si>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</si>
  <si>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</si>
  <si>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</si>
  <si>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</si>
  <si>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</si>
  <si>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</si>
  <si>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</si>
  <si>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</si>
  <si>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</si>
  <si>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</si>
  <si>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</si>
  <si>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</si>
  <si>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</si>
  <si>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</si>
  <si>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</si>
  <si>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</si>
  <si>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</si>
  <si>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</si>
  <si>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</si>
  <si>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</si>
  <si>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</si>
  <si>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</si>
  <si>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</si>
  <si>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</si>
  <si>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</si>
  <si>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</si>
  <si>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</si>
  <si>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</si>
  <si>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</si>
  <si>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</si>
  <si>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</si>
  <si>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</si>
  <si>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</si>
  <si>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</si>
  <si>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</si>
  <si>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</si>
  <si>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</si>
  <si>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</si>
  <si>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</si>
  <si>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</si>
  <si>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</si>
  <si>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</si>
  <si>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</si>
  <si>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</si>
  <si>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</si>
  <si>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</si>
  <si>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</si>
  <si>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</si>
  <si>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</si>
  <si>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</si>
  <si>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</si>
  <si>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</si>
  <si>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</si>
  <si>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</si>
  <si>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</si>
  <si>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</si>
  <si>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</si>
  <si>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</si>
  <si>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</si>
  <si>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</si>
  <si>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</si>
  <si>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</si>
  <si>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</si>
  <si>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</si>
  <si>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</si>
  <si>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</si>
  <si>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</si>
  <si>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</si>
  <si>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</si>
  <si>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</si>
  <si>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</si>
  <si>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</si>
  <si>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</si>
  <si>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</si>
  <si>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</si>
  <si>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</si>
  <si>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</si>
  <si>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</si>
  <si>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</si>
  <si>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</si>
  <si>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</si>
  <si>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</si>
  <si>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</si>
  <si>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</si>
  <si>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</si>
  <si>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</si>
  <si>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</si>
  <si>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</si>
  <si>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</si>
  <si>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</si>
  <si>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</si>
  <si>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</si>
  <si>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</si>
  <si>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</si>
  <si>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</si>
  <si>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</si>
  <si>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</si>
  <si>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</si>
  <si>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</si>
  <si>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</si>
  <si>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</si>
  <si>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</si>
  <si>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</si>
  <si>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</si>
  <si>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</si>
  <si>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</si>
  <si>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</si>
  <si>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</si>
  <si>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</si>
  <si>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</si>
  <si>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</si>
  <si>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</si>
  <si>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</si>
  <si>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</si>
  <si>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</si>
  <si>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</si>
  <si>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</si>
  <si>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</si>
  <si>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</si>
  <si>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</si>
  <si>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</si>
  <si>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</si>
  <si>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</si>
  <si>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</si>
  <si>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</si>
  <si>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</si>
  <si>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</si>
  <si>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</si>
  <si>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</si>
  <si>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</si>
  <si>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</si>
  <si>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</si>
  <si>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</si>
  <si>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</si>
  <si>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</si>
  <si>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</si>
  <si>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</si>
  <si>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</si>
  <si>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</si>
  <si>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</si>
  <si>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</si>
  <si>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</si>
  <si>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</si>
  <si>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</si>
  <si>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</si>
  <si>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</si>
  <si>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</si>
  <si>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</si>
  <si>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</si>
  <si>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</si>
  <si>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</si>
  <si>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</si>
  <si>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</si>
  <si>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</si>
  <si>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</si>
  <si>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</si>
  <si>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</si>
  <si>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</si>
  <si>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</si>
  <si>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</si>
  <si>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</si>
  <si>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</si>
  <si>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</si>
  <si>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</si>
  <si>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</si>
  <si>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</si>
  <si>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</si>
  <si>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</si>
  <si>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</si>
  <si>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</si>
  <si>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</si>
  <si>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</si>
  <si>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</si>
  <si>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</si>
  <si>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</si>
  <si>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</si>
  <si>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</si>
  <si>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</si>
  <si>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</si>
  <si>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</si>
  <si>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</si>
  <si>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</si>
  <si>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</si>
  <si>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</si>
  <si>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</si>
  <si>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</si>
  <si>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</si>
  <si>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</si>
  <si>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</si>
  <si>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</si>
  <si>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</si>
  <si>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</si>
  <si>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</si>
  <si>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</si>
  <si>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</si>
  <si>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</si>
  <si>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</si>
  <si>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</si>
  <si>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</si>
  <si>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</si>
  <si>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</si>
  <si>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</si>
  <si>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</si>
  <si>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</si>
  <si>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</si>
  <si>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</si>
  <si>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</si>
  <si>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</si>
  <si>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</si>
  <si>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</si>
  <si>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</si>
  <si>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</si>
  <si>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</si>
  <si>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</si>
  <si>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</si>
  <si>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</si>
  <si>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</si>
  <si>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</si>
  <si>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</si>
  <si>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</si>
  <si>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</si>
  <si>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</si>
  <si>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</si>
  <si>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</si>
  <si>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</si>
  <si>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</si>
  <si>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</si>
  <si>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</si>
  <si>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</si>
  <si>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</si>
  <si>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</si>
  <si>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</si>
  <si>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</si>
  <si>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</si>
  <si>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</si>
  <si>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</si>
  <si>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</si>
  <si>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</si>
  <si>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</si>
  <si>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</si>
  <si>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</si>
  <si>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</si>
  <si>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</si>
  <si>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</si>
  <si>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</si>
  <si>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</si>
  <si>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</si>
  <si>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</si>
  <si>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</si>
  <si>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</si>
  <si>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</si>
  <si>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</si>
  <si>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</si>
  <si>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</si>
  <si>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</si>
  <si>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</si>
  <si>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</si>
  <si>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</si>
  <si>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</si>
  <si>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</si>
  <si>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</si>
  <si>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</si>
  <si>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</si>
  <si>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</si>
  <si>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</si>
  <si>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</si>
  <si>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</si>
  <si>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</si>
  <si>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</si>
  <si>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</si>
  <si>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</si>
  <si>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</si>
  <si>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</si>
  <si>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</si>
  <si>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</si>
  <si>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</si>
  <si>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</si>
  <si>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</si>
  <si>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</si>
  <si>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</si>
  <si>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</si>
  <si>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</si>
  <si>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</si>
  <si>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</si>
  <si>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</si>
  <si>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</si>
  <si>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</si>
  <si>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</si>
  <si>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</si>
  <si>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</si>
  <si>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</si>
  <si>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</si>
  <si>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</si>
  <si>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</si>
  <si>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</si>
  <si>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</si>
  <si>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</si>
  <si>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</si>
  <si>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</si>
  <si>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</si>
  <si>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</si>
  <si>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</si>
  <si>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</si>
  <si>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</si>
  <si>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</si>
  <si>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</si>
  <si>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</si>
  <si>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</si>
  <si>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</si>
  <si>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</si>
  <si>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</si>
  <si>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</si>
  <si>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</si>
  <si>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</si>
  <si>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</si>
  <si>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</si>
  <si>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</si>
  <si>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</si>
  <si>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</si>
  <si>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</si>
  <si>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</si>
  <si>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</si>
  <si>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</si>
  <si>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</si>
  <si>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</si>
  <si>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</si>
  <si>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</si>
  <si>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</si>
  <si>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</si>
  <si>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</si>
  <si>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</si>
  <si>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</si>
  <si>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</si>
  <si>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</si>
  <si>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</si>
  <si>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</si>
  <si>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</si>
  <si>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</si>
  <si>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</si>
  <si>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</si>
  <si>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</si>
  <si>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</si>
  <si>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</si>
  <si>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</si>
  <si>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</si>
  <si>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</si>
  <si>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</si>
  <si>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</si>
  <si>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</si>
  <si>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</si>
  <si>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</si>
  <si>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</si>
  <si>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</si>
  <si>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</si>
  <si>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</si>
  <si>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</si>
  <si>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</si>
  <si>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</si>
  <si>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</si>
  <si>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</si>
  <si>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</si>
  <si>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</si>
  <si>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</si>
  <si>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</si>
  <si>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</si>
  <si>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</si>
  <si>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</si>
  <si>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</si>
  <si>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</si>
  <si>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</si>
  <si>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</si>
  <si>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</si>
  <si>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</si>
  <si>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</si>
  <si>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</si>
  <si>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</si>
  <si>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</si>
  <si>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</si>
  <si>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</si>
  <si>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</si>
  <si>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</si>
  <si>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</si>
  <si>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</si>
  <si>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</si>
  <si>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</si>
  <si>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</si>
  <si>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</si>
  <si>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</si>
  <si>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</si>
  <si>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</si>
  <si>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</si>
  <si>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</si>
  <si>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</si>
  <si>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</si>
  <si>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</si>
  <si>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</si>
  <si>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</si>
  <si>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</si>
  <si>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</si>
  <si>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</si>
  <si>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</si>
  <si>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</si>
  <si>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</si>
  <si>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</si>
  <si>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</si>
  <si>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</si>
  <si>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</si>
  <si>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</si>
  <si>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</si>
  <si>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</si>
  <si>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</si>
  <si>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</si>
  <si>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</si>
  <si>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</si>
  <si>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</si>
  <si>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</si>
  <si>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</si>
  <si>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</si>
  <si>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</si>
  <si>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</si>
  <si>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</si>
  <si>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</si>
  <si>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</si>
  <si>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</si>
  <si>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</si>
  <si>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</si>
  <si>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</si>
  <si>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</si>
  <si>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</si>
  <si>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</si>
  <si>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</si>
  <si>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</si>
  <si>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</si>
  <si>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</si>
  <si>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</si>
  <si>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</si>
  <si>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</si>
  <si>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</si>
  <si>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</si>
  <si>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</si>
  <si>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</si>
  <si>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</si>
  <si>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</si>
  <si>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</si>
  <si>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</si>
  <si>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</si>
  <si>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</si>
  <si>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</si>
  <si>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</si>
  <si>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</si>
  <si>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</si>
  <si>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</si>
  <si>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</si>
  <si>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</si>
  <si>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</si>
  <si>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</si>
  <si>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</si>
  <si>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</si>
  <si>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</si>
  <si>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</si>
  <si>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</si>
  <si>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</si>
  <si>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</si>
  <si>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</si>
  <si>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</si>
  <si>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</si>
  <si>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</si>
  <si>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</si>
  <si>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</si>
  <si>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</si>
  <si>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</si>
  <si>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</si>
  <si>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</si>
  <si>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</si>
  <si>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</si>
  <si>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</si>
  <si>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</si>
  <si>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</si>
  <si>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</si>
  <si>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</si>
  <si>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</si>
  <si>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</si>
  <si>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</si>
  <si>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</si>
  <si>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</si>
  <si>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</si>
  <si>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</si>
  <si>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</si>
  <si>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</si>
  <si>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</si>
  <si>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</si>
  <si>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</si>
  <si>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</si>
  <si>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</si>
  <si>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</si>
  <si>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</si>
  <si>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</si>
  <si>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</si>
  <si>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</si>
  <si>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</si>
  <si>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</si>
  <si>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</si>
  <si>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</si>
  <si>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</si>
  <si>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</si>
  <si>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</si>
  <si>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</si>
  <si>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</si>
  <si>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</si>
  <si>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</si>
  <si>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</si>
  <si>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</si>
  <si>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</si>
  <si>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</si>
  <si>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</si>
  <si>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</si>
  <si>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</si>
  <si>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</si>
  <si>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</si>
  <si>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</si>
  <si>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</si>
  <si>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</si>
  <si>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</si>
  <si>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</si>
  <si>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</si>
  <si>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</si>
  <si>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</si>
  <si>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</si>
  <si>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</si>
  <si>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</si>
  <si>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</si>
  <si>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</si>
  <si>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</si>
  <si>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</si>
  <si>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</si>
  <si>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</si>
  <si>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</si>
  <si>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</si>
  <si>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</si>
  <si>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</si>
  <si>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</si>
  <si>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</si>
  <si>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</si>
  <si>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</si>
  <si>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</si>
  <si>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</si>
  <si>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</si>
  <si>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</si>
  <si>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</si>
  <si>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</si>
  <si>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</si>
  <si>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</si>
  <si>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</si>
  <si>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</si>
  <si>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</si>
  <si>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</si>
  <si>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</si>
  <si>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</si>
  <si>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</si>
  <si>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</si>
  <si>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</si>
  <si>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</si>
  <si>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</si>
  <si>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</si>
  <si>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</si>
  <si>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</si>
  <si>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</si>
  <si>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</si>
  <si>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</si>
  <si>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</si>
  <si>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</si>
  <si>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</si>
  <si>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</si>
  <si>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</si>
  <si>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</si>
  <si>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</si>
  <si>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</si>
  <si>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</si>
  <si>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</si>
  <si>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</si>
  <si>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</si>
  <si>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</si>
  <si>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</si>
  <si>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</si>
  <si>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</si>
  <si>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</si>
  <si>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</si>
  <si>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</si>
  <si>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</si>
  <si>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</si>
  <si>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</si>
  <si>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</si>
  <si>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</si>
  <si>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</si>
  <si>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</si>
  <si>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</si>
  <si>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</si>
  <si>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</si>
  <si>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</si>
  <si>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</si>
  <si>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</si>
  <si>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</si>
  <si>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</si>
  <si>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</si>
  <si>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</si>
  <si>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</si>
  <si>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</si>
  <si>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</si>
  <si>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</si>
  <si>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</si>
  <si>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</si>
  <si>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</si>
  <si>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</si>
  <si>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</si>
  <si>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</si>
  <si>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</si>
  <si>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</si>
  <si>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</si>
  <si>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</si>
  <si>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</si>
  <si>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</si>
  <si>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</si>
  <si>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</si>
  <si>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</si>
  <si>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</si>
  <si>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</si>
  <si>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</si>
  <si>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</si>
  <si>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</si>
  <si>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</si>
  <si>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</si>
  <si>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</si>
  <si>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</si>
  <si>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</si>
  <si>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</si>
  <si>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</si>
  <si>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</si>
  <si>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</si>
  <si>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</si>
  <si>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</si>
  <si>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</si>
  <si>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</si>
  <si>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</si>
  <si>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</si>
  <si>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</si>
  <si>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</si>
  <si>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</si>
  <si>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</si>
  <si>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</si>
  <si>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</si>
  <si>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</si>
  <si>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</si>
  <si>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</si>
  <si>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</si>
  <si>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</si>
  <si>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</si>
  <si>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</si>
  <si>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</si>
  <si>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</si>
  <si>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</si>
  <si>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</si>
  <si>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</si>
  <si>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</si>
  <si>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</si>
  <si>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</si>
  <si>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</si>
  <si>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</si>
  <si>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</si>
  <si>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</si>
  <si>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</si>
  <si>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</si>
  <si>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</si>
  <si>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</si>
  <si>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</si>
  <si>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</si>
  <si>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</si>
  <si>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</si>
  <si>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</si>
  <si>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</si>
  <si>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</si>
  <si>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</si>
  <si>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</si>
  <si>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</si>
  <si>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</si>
  <si>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</si>
  <si>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</si>
  <si>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</si>
  <si>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</si>
  <si>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</si>
  <si>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</si>
  <si>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</si>
  <si>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</si>
  <si>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</si>
  <si>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</si>
  <si>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</si>
  <si>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</si>
  <si>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</si>
  <si>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</si>
  <si>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</si>
  <si>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</si>
  <si>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</si>
  <si>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</si>
  <si>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</si>
  <si>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</si>
  <si>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</si>
  <si>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</si>
  <si>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</si>
  <si>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</si>
  <si>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</si>
  <si>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</si>
  <si>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</si>
  <si>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</si>
  <si>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</si>
  <si>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</si>
  <si>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</si>
  <si>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</si>
  <si>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</si>
  <si>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</si>
  <si>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</si>
  <si>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</si>
  <si>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</si>
  <si>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</si>
  <si>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</si>
  <si>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</si>
  <si>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</si>
  <si>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</si>
  <si>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</si>
  <si>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</si>
  <si>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</si>
  <si>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</si>
  <si>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</si>
  <si>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</si>
  <si>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</si>
  <si>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</si>
  <si>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</si>
  <si>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</si>
  <si>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</si>
  <si>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</si>
  <si>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</si>
  <si>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</si>
  <si>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</si>
  <si>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</si>
  <si>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</si>
  <si>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</si>
  <si>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</si>
  <si>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</si>
  <si>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</si>
  <si>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</si>
  <si>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</si>
  <si>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</si>
  <si>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</si>
  <si>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</si>
  <si>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</si>
  <si>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</si>
  <si>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</si>
  <si>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</si>
  <si>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</si>
  <si>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</si>
  <si>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</si>
  <si>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</si>
  <si>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</si>
  <si>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</si>
  <si>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</si>
  <si>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</si>
  <si>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</si>
  <si>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</si>
  <si>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</si>
  <si>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</si>
  <si>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</si>
  <si>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</si>
  <si>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</si>
  <si>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</si>
  <si>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</si>
  <si>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</si>
  <si>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</si>
  <si>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</si>
  <si>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</si>
  <si>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</si>
  <si>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</si>
  <si>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</si>
  <si>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</si>
  <si>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</si>
  <si>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</si>
  <si>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</si>
  <si>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</si>
  <si>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</si>
  <si>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</si>
  <si>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</si>
  <si>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</si>
  <si>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</si>
  <si>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</si>
  <si>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</si>
  <si>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</si>
  <si>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</si>
  <si>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</si>
  <si>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</si>
  <si>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</si>
  <si>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</si>
  <si>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</si>
  <si>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</si>
  <si>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</si>
  <si>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</si>
  <si>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</si>
  <si>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</si>
  <si>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</si>
  <si>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</si>
  <si>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</si>
  <si>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</si>
  <si>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</si>
  <si>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</si>
  <si>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</si>
  <si>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</si>
  <si>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</si>
  <si>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</si>
  <si>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</si>
  <si>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</si>
  <si>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</si>
  <si>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</si>
  <si>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</si>
  <si>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</si>
  <si>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</si>
  <si>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</si>
  <si>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</si>
  <si>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</si>
  <si>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</si>
  <si>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</si>
  <si>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</si>
  <si>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</si>
  <si>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</si>
  <si>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</si>
  <si>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</si>
  <si>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</si>
  <si>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</si>
  <si>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</si>
  <si>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</si>
  <si>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</si>
  <si>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</si>
  <si>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</si>
  <si>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</si>
  <si>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</si>
  <si>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</si>
  <si>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</si>
  <si>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</si>
  <si>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</si>
  <si>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</si>
  <si>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</si>
  <si>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</si>
  <si>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</si>
  <si>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</si>
  <si>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</si>
  <si>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</si>
  <si>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</si>
  <si>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</si>
  <si>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</si>
  <si>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</si>
  <si>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</si>
  <si>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</si>
  <si>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</si>
  <si>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</si>
  <si>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</si>
  <si>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</si>
  <si>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</si>
  <si>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</si>
  <si>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</si>
  <si>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</si>
  <si>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</si>
  <si>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</si>
  <si>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</si>
  <si>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</si>
  <si>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</si>
  <si>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</si>
  <si>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</si>
  <si>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</si>
  <si>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</si>
  <si>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</si>
  <si>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</si>
  <si>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</si>
  <si>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</si>
  <si>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</si>
  <si>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</si>
  <si>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</si>
  <si>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</si>
  <si>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</si>
  <si>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</si>
  <si>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</si>
  <si>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</si>
  <si>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</si>
  <si>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</si>
  <si>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</si>
  <si>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</si>
  <si>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</si>
  <si>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</si>
  <si>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</si>
  <si>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</si>
  <si>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</si>
  <si>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</si>
  <si>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</si>
  <si>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</si>
  <si>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</si>
  <si>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</si>
  <si>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</si>
  <si>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</si>
  <si>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</si>
  <si>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</si>
  <si>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</si>
  <si>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</si>
  <si>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</si>
  <si>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</si>
  <si>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</si>
  <si>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</si>
  <si>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</si>
  <si>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</si>
  <si>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</si>
  <si>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</si>
  <si>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</si>
  <si>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</si>
  <si>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</si>
  <si>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</si>
  <si>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</si>
  <si>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</si>
  <si>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</si>
  <si>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</si>
  <si>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</si>
  <si>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</si>
  <si>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</si>
  <si>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</si>
  <si>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</si>
  <si>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</si>
  <si>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</si>
  <si>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</si>
  <si>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</si>
  <si>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</si>
  <si>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</si>
  <si>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</si>
  <si>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</si>
  <si>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</si>
  <si>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</si>
  <si>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</si>
  <si>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</si>
  <si>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</si>
  <si>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</si>
  <si>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</si>
  <si>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</si>
  <si>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</si>
  <si>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</si>
  <si>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</si>
  <si>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</si>
  <si>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</si>
  <si>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</si>
  <si>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</si>
  <si>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</si>
  <si>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</si>
  <si>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</si>
  <si>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</si>
  <si>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</si>
  <si>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</si>
  <si>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</si>
  <si>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</si>
  <si>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</si>
  <si>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</si>
  <si>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</si>
  <si>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</si>
  <si>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</si>
  <si>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</si>
  <si>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</si>
  <si>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</si>
  <si>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</si>
  <si>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</si>
  <si>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</si>
  <si>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</si>
  <si>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</si>
  <si>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</si>
  <si>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</si>
  <si>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</si>
  <si>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</si>
  <si>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</si>
  <si>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</si>
  <si>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</si>
  <si>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</si>
  <si>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</si>
  <si>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</si>
  <si>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</si>
  <si>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</si>
  <si>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</si>
  <si>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</si>
  <si>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</si>
  <si>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</si>
  <si>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</si>
  <si>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</si>
  <si>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</si>
  <si>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</si>
  <si>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</si>
  <si>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</si>
  <si>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</si>
  <si>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</si>
  <si>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</si>
  <si>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</si>
  <si>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</si>
  <si>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</si>
  <si>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</si>
  <si>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</si>
  <si>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</si>
  <si>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</si>
  <si>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</si>
  <si>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</si>
  <si>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</si>
  <si>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</si>
  <si>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</si>
  <si>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</si>
  <si>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</si>
  <si>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</si>
  <si>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</si>
  <si>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</si>
  <si>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</si>
  <si>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</si>
  <si>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</si>
  <si>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</si>
  <si>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</si>
  <si>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</si>
  <si>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</si>
  <si>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</si>
  <si>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</si>
  <si>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</si>
  <si>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</si>
  <si>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</si>
  <si>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</si>
  <si>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</si>
  <si>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</si>
  <si>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</si>
  <si>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</si>
  <si>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</si>
  <si>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</si>
  <si>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</si>
  <si>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</si>
  <si>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</si>
  <si>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</si>
  <si>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</si>
  <si>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</si>
  <si>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</si>
  <si>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</si>
  <si>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</si>
  <si>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</si>
  <si>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</si>
  <si>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</si>
  <si>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</si>
  <si>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</si>
  <si>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</si>
  <si>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</si>
  <si>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</si>
  <si>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</si>
  <si>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</si>
  <si>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</si>
  <si>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</si>
  <si>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</si>
  <si>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</si>
  <si>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</si>
  <si>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</si>
  <si>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</si>
  <si>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</si>
  <si>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</si>
  <si>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</si>
  <si>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</si>
  <si>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</si>
  <si>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</si>
  <si>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</si>
  <si>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</si>
  <si>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</si>
  <si>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</si>
  <si>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</si>
  <si>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</si>
  <si>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</si>
  <si>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</si>
  <si>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</si>
  <si>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</si>
  <si>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</si>
  <si>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</si>
  <si>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</si>
  <si>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</si>
  <si>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</si>
  <si>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</si>
  <si>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</si>
  <si>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</si>
  <si>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</si>
  <si>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</si>
  <si>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</si>
  <si>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</si>
  <si>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</si>
  <si>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</si>
  <si>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</si>
  <si>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</si>
  <si>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</si>
  <si>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</si>
  <si>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</si>
  <si>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</si>
  <si>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</si>
  <si>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</si>
  <si>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</si>
  <si>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</si>
  <si>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</si>
  <si>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</si>
  <si>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</si>
  <si>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</si>
  <si>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</si>
  <si>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</si>
  <si>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</si>
  <si>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</si>
  <si>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</si>
  <si>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</si>
  <si>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</si>
  <si>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</si>
  <si>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</si>
  <si>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</si>
  <si>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</si>
  <si>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</si>
  <si>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</si>
  <si>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</si>
  <si>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</si>
  <si>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</si>
  <si>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</si>
  <si>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</si>
  <si>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</si>
  <si>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</si>
  <si>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</si>
  <si>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</si>
  <si>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</si>
  <si>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</si>
  <si>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</si>
  <si>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</si>
  <si>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</si>
  <si>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</si>
  <si>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</si>
  <si>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</si>
  <si>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</si>
  <si>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</si>
  <si>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</si>
  <si>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</si>
  <si>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</si>
  <si>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</si>
  <si>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</si>
  <si>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</si>
  <si>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</si>
  <si>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</si>
  <si>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</si>
  <si>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</si>
  <si>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</si>
  <si>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</si>
  <si>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</si>
  <si>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</si>
  <si>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</si>
  <si>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</si>
  <si>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</si>
  <si>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</si>
  <si>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</si>
  <si>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</si>
  <si>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</si>
  <si>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</si>
  <si>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</si>
  <si>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</si>
  <si>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</si>
  <si>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</si>
  <si>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</si>
  <si>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</si>
  <si>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</si>
  <si>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</si>
  <si>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</si>
  <si>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</si>
  <si>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</si>
  <si>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</si>
  <si>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</si>
  <si>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</si>
  <si>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</si>
  <si>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</si>
  <si>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</si>
  <si>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</si>
  <si>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</si>
  <si>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</si>
  <si>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</si>
  <si>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</si>
  <si>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</si>
  <si>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</si>
  <si>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</si>
  <si>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</si>
  <si>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</si>
  <si>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</si>
  <si>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</si>
  <si>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</si>
  <si>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</si>
  <si>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</si>
  <si>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</si>
  <si>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</si>
  <si>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</si>
  <si>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</si>
  <si>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</si>
  <si>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</si>
  <si>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</si>
  <si>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</si>
  <si>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</si>
  <si>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</si>
  <si>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</si>
  <si>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</si>
  <si>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</si>
  <si>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</si>
  <si>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</si>
  <si>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</si>
  <si>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</si>
  <si>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</si>
  <si>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</si>
  <si>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</si>
  <si>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</si>
  <si>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</si>
  <si>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</si>
  <si>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</si>
  <si>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</si>
  <si>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</si>
  <si>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</si>
  <si>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</si>
  <si>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</si>
  <si>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</si>
  <si>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</si>
  <si>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</si>
  <si>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</si>
  <si>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</si>
  <si>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</si>
  <si>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</si>
  <si>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</si>
  <si>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</si>
  <si>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</si>
  <si>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</si>
  <si>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</si>
  <si>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</si>
  <si>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</si>
  <si>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</si>
  <si>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</si>
  <si>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</si>
  <si>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</si>
  <si>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</si>
  <si>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</si>
  <si>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</si>
  <si>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</si>
  <si>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</si>
  <si>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</si>
  <si>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</si>
  <si>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</si>
  <si>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</si>
  <si>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</si>
  <si>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</si>
  <si>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</si>
  <si>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</si>
  <si>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</si>
  <si>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</si>
  <si>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</si>
  <si>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</si>
  <si>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</si>
  <si>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</si>
  <si>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</si>
  <si>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</si>
  <si>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</si>
  <si>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</si>
  <si>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</si>
  <si>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</si>
  <si>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</si>
  <si>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</si>
  <si>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</si>
  <si>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</si>
  <si>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</si>
  <si>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</si>
  <si>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</si>
  <si>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</si>
  <si>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</si>
  <si>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</si>
  <si>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</si>
  <si>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</si>
  <si>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</si>
  <si>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</si>
  <si>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</si>
  <si>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</si>
  <si>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</si>
  <si>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</si>
  <si>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</si>
  <si>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</si>
  <si>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</si>
  <si>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</si>
  <si>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</si>
  <si>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</si>
  <si>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</si>
  <si>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</si>
  <si>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</si>
  <si>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</si>
  <si>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</si>
  <si>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</si>
  <si>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</si>
  <si>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</si>
  <si>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</si>
  <si>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</si>
  <si>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</si>
  <si>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</si>
  <si>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</si>
  <si>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</si>
  <si>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</si>
  <si>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</si>
  <si>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</si>
  <si>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</si>
  <si>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</si>
  <si>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</si>
  <si>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</si>
  <si>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</si>
  <si>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</si>
  <si>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</si>
  <si>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</si>
  <si>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</si>
  <si>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</si>
  <si>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</si>
  <si>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</si>
  <si>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</si>
  <si>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</si>
  <si>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</si>
  <si>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</si>
  <si>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</si>
  <si>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</si>
  <si>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</si>
  <si>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</si>
  <si>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</si>
  <si>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</si>
  <si>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</si>
  <si>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</si>
  <si>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</si>
  <si>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</si>
  <si>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</si>
  <si>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</si>
  <si>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</si>
  <si>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</si>
  <si>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</si>
  <si>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</si>
  <si>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</si>
  <si>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</si>
  <si>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</si>
  <si>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</si>
  <si>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</si>
  <si>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</si>
  <si>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</si>
  <si>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</si>
  <si>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</si>
  <si>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</si>
  <si>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</si>
  <si>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</si>
  <si>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</si>
  <si>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</si>
  <si>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</si>
  <si>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</si>
  <si>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</si>
  <si>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</si>
  <si>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</si>
  <si>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</si>
  <si>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</si>
  <si>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</si>
  <si>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</si>
  <si>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</si>
  <si>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</si>
  <si>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</si>
  <si>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</si>
  <si>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</si>
  <si>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</si>
  <si>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</si>
  <si>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</si>
  <si>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</si>
  <si>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</si>
  <si>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</si>
  <si>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</si>
  <si>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</si>
  <si>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</si>
  <si>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</si>
  <si>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</si>
  <si>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</si>
  <si>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</si>
  <si>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</si>
  <si>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</si>
  <si>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</si>
  <si>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</si>
  <si>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</si>
  <si>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</si>
  <si>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</si>
  <si>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</si>
  <si>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</si>
  <si>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</si>
  <si>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</si>
  <si>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</si>
  <si>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</si>
  <si>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</si>
  <si>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</si>
  <si>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</si>
  <si>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</si>
  <si>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</si>
  <si>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</si>
  <si>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</si>
  <si>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</si>
  <si>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</si>
  <si>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</si>
  <si>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</si>
  <si>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</si>
  <si>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</si>
  <si>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</si>
  <si>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</si>
  <si>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</si>
  <si>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</si>
  <si>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</si>
  <si>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</si>
  <si>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</si>
  <si>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</si>
  <si>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</si>
  <si>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</si>
  <si>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</si>
  <si>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</si>
  <si>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</si>
  <si>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</si>
  <si>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</si>
  <si>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</si>
  <si>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</si>
  <si>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</si>
  <si>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</si>
  <si>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</si>
  <si>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</si>
  <si>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</si>
  <si>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</si>
  <si>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</si>
  <si>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</si>
  <si>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</si>
  <si>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</si>
  <si>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</si>
  <si>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</si>
  <si>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</si>
  <si>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</si>
  <si>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</si>
  <si>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</si>
  <si>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</si>
  <si>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</si>
  <si>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</si>
  <si>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</si>
  <si>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</si>
  <si>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</si>
  <si>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</si>
  <si>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</si>
  <si>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</si>
  <si>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</si>
  <si>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</si>
  <si>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</si>
  <si>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</si>
  <si>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</si>
  <si>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</si>
  <si>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</si>
  <si>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</si>
  <si>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</si>
  <si>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</si>
  <si>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</si>
  <si>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</si>
  <si>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</si>
  <si>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</si>
  <si>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</si>
  <si>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</si>
  <si>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</si>
  <si>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</si>
  <si>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</si>
  <si>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</si>
  <si>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</si>
  <si>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</si>
  <si>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</si>
  <si>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</si>
  <si>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</si>
  <si>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</si>
  <si>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</si>
  <si>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</si>
  <si>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</si>
  <si>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</si>
  <si>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</si>
  <si>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</si>
  <si>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</si>
  <si>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</si>
  <si>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</si>
  <si>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</si>
  <si>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</si>
  <si>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</si>
  <si>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</si>
  <si>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</si>
  <si>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</si>
  <si>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</si>
  <si>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</si>
  <si>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</si>
  <si>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</si>
  <si>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</si>
  <si>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</si>
  <si>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</si>
  <si>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</si>
  <si>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</si>
  <si>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</si>
  <si>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</si>
  <si>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</si>
  <si>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</si>
  <si>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</si>
  <si>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</si>
  <si>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</si>
  <si>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</si>
  <si>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</si>
  <si>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</si>
  <si>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</si>
  <si>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</si>
  <si>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</si>
  <si>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</si>
  <si>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</si>
  <si>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</si>
  <si>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</si>
  <si>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</si>
  <si>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</si>
  <si>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</si>
  <si>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</si>
  <si>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</si>
  <si>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</si>
  <si>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</si>
  <si>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</si>
  <si>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</si>
  <si>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</si>
  <si>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</si>
  <si>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</si>
  <si>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</si>
  <si>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</si>
  <si>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</si>
  <si>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</si>
  <si>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</si>
  <si>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</si>
  <si>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</si>
  <si>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</si>
  <si>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</si>
  <si>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</si>
  <si>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</si>
  <si>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</si>
  <si>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</si>
  <si>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</si>
  <si>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</si>
  <si>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</si>
  <si>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</si>
  <si>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</si>
  <si>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</si>
  <si>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</si>
  <si>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</si>
  <si>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</si>
  <si>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</si>
  <si>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</si>
  <si>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</si>
  <si>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</si>
  <si>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</si>
  <si>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</si>
  <si>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</si>
  <si>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</si>
  <si>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</si>
  <si>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</si>
  <si>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</si>
  <si>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</si>
  <si>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</si>
  <si>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</si>
  <si>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</si>
  <si>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</si>
  <si>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</si>
  <si>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</si>
  <si>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</si>
  <si>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</si>
  <si>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</si>
  <si>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</si>
  <si>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</si>
  <si>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</si>
  <si>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</si>
  <si>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</si>
  <si>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</si>
  <si>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</si>
  <si>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</si>
  <si>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</si>
  <si>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</si>
  <si>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</si>
  <si>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</si>
  <si>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</si>
  <si>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</si>
  <si>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</si>
  <si>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</si>
  <si>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</si>
  <si>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</si>
  <si>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</si>
  <si>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</si>
  <si>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</si>
  <si>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</si>
  <si>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</si>
  <si>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</si>
  <si>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</si>
  <si>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</si>
  <si>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</si>
  <si>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</si>
  <si>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</si>
  <si>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</si>
  <si>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</si>
  <si>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</si>
  <si>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</si>
  <si>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</si>
  <si>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</si>
  <si>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</si>
  <si>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</si>
  <si>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</si>
  <si>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</si>
  <si>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</si>
  <si>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</si>
  <si>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</si>
  <si>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</si>
  <si>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</si>
  <si>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</si>
  <si>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</si>
  <si>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</si>
  <si>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</si>
  <si>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</si>
  <si>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</si>
  <si>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</si>
  <si>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</si>
  <si>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</si>
  <si>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</si>
  <si>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</si>
  <si>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</si>
  <si>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</si>
  <si>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</si>
  <si>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</si>
  <si>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</si>
  <si>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</si>
  <si>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</si>
  <si>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</si>
  <si>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</si>
  <si>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</si>
  <si>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</si>
  <si>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</si>
  <si>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</si>
  <si>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</si>
  <si>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</si>
  <si>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</si>
  <si>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</si>
  <si>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</si>
  <si>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</si>
  <si>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</si>
  <si>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</si>
  <si>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</si>
  <si>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</si>
  <si>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</si>
  <si>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</si>
  <si>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</si>
  <si>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</si>
  <si>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</si>
  <si>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</si>
  <si>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</si>
  <si>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</si>
  <si>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</si>
  <si>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</si>
  <si>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</si>
  <si>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</si>
  <si>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</si>
  <si>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</si>
  <si>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</si>
  <si>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</si>
  <si>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</si>
  <si>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</si>
  <si>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</si>
  <si>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</si>
  <si>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</si>
  <si>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</si>
  <si>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</si>
  <si>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</si>
  <si>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</si>
  <si>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</si>
  <si>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</si>
  <si>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</si>
  <si>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</si>
  <si>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</si>
  <si>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</si>
  <si>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</si>
  <si>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</si>
  <si>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</si>
  <si>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</si>
  <si>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</si>
  <si>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</si>
  <si>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</si>
  <si>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</si>
  <si>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</si>
  <si>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</si>
  <si>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</si>
  <si>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</si>
  <si>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</si>
  <si>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</si>
  <si>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</si>
  <si>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</si>
  <si>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</si>
  <si>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</si>
  <si>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</si>
  <si>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</si>
  <si>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</si>
  <si>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</si>
  <si>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</si>
  <si>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</si>
  <si>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</si>
  <si>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</si>
  <si>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</si>
  <si>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</si>
  <si>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</si>
  <si>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</si>
  <si>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</si>
  <si>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</si>
  <si>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</si>
  <si>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</si>
  <si>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</si>
  <si>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</si>
  <si>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</si>
  <si>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</si>
  <si>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</si>
  <si>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</si>
  <si>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</si>
  <si>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</si>
  <si>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</si>
  <si>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</si>
  <si>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</si>
  <si>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</si>
  <si>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</si>
  <si>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</si>
  <si>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</si>
  <si>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</si>
  <si>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</si>
  <si>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</si>
  <si>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</si>
  <si>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</si>
  <si>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</si>
  <si>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</si>
  <si>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</si>
  <si>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</si>
  <si>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</si>
  <si>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</si>
  <si>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</si>
  <si>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</si>
  <si>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</si>
  <si>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</si>
  <si>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</si>
  <si>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</si>
  <si>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</si>
  <si>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</si>
  <si>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</si>
  <si>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</si>
  <si>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</si>
  <si>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</si>
  <si>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</si>
  <si>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</si>
  <si>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</si>
  <si>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</si>
  <si>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</si>
  <si>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</si>
  <si>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</si>
  <si>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</si>
  <si>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</si>
  <si>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</si>
  <si>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</si>
  <si>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</si>
  <si>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</si>
  <si>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</si>
  <si>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</si>
  <si>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</si>
  <si>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</si>
  <si>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</si>
  <si>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</si>
  <si>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</si>
  <si>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</si>
  <si>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</si>
  <si>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</si>
  <si>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</si>
  <si>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</si>
  <si>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</si>
  <si>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</si>
  <si>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</si>
  <si>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</si>
  <si>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</si>
  <si>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</si>
  <si>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</si>
  <si>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</si>
  <si>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</si>
  <si>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</si>
  <si>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</si>
  <si>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</si>
  <si>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</si>
  <si>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</si>
  <si>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</si>
  <si>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</si>
  <si>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</si>
  <si>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</si>
  <si>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</si>
  <si>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</si>
  <si>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</si>
  <si>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</si>
  <si>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</si>
  <si>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</si>
  <si>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</si>
  <si>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</si>
  <si>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</si>
  <si>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</si>
  <si>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</si>
  <si>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</si>
  <si>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</si>
  <si>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</si>
  <si>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</si>
  <si>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</si>
  <si>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</si>
  <si>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</si>
  <si>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</si>
  <si>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</si>
  <si>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</si>
  <si>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</si>
  <si>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</si>
  <si>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</si>
  <si>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</si>
  <si>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</si>
  <si>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</si>
  <si>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</si>
  <si>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</si>
  <si>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</si>
  <si>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</si>
  <si>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</si>
  <si>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</si>
  <si>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</si>
  <si>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</si>
  <si>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</si>
  <si>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</si>
  <si>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</si>
  <si>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</si>
  <si>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</si>
  <si>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</si>
  <si>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</si>
  <si>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</si>
  <si>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</si>
  <si>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</si>
  <si>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</si>
  <si>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</si>
  <si>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</si>
  <si>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</si>
  <si>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</si>
  <si>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</si>
  <si>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</si>
  <si>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</si>
  <si>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</si>
  <si>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</si>
  <si>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</si>
  <si>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</si>
  <si>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</si>
  <si>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</si>
  <si>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</si>
  <si>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</si>
  <si>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</si>
  <si>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</si>
  <si>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</si>
  <si>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</si>
  <si>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</si>
  <si>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</si>
  <si>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</si>
  <si>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</si>
  <si>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</si>
  <si>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</si>
  <si>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</si>
  <si>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</si>
  <si>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</si>
  <si>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</si>
  <si>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</si>
  <si>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</si>
  <si>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</si>
  <si>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</si>
  <si>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</si>
  <si>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</si>
  <si>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</si>
  <si>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</si>
  <si>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</si>
  <si>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</si>
  <si>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</si>
  <si>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</si>
  <si>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</si>
  <si>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</si>
  <si>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</si>
  <si>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</si>
  <si>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</si>
  <si>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</si>
  <si>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</si>
  <si>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</si>
  <si>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</si>
  <si>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</si>
  <si>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</si>
  <si>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</si>
  <si>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</si>
  <si>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</si>
  <si>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</si>
  <si>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</si>
  <si>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</si>
  <si>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</si>
  <si>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</si>
  <si>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</si>
  <si>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</si>
  <si>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</si>
  <si>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</si>
  <si>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</si>
  <si>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</si>
  <si>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</si>
  <si>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</si>
  <si>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</si>
  <si>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</si>
  <si>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</si>
  <si>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</si>
  <si>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</si>
  <si>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</si>
  <si>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</si>
  <si>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</si>
  <si>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</si>
  <si>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</si>
  <si>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</si>
  <si>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</si>
  <si>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</si>
  <si>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</si>
  <si>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</si>
  <si>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</si>
  <si>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</si>
  <si>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</si>
  <si>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</si>
  <si>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</si>
  <si>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</si>
  <si>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</si>
  <si>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</si>
  <si>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</si>
  <si>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</si>
  <si>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</si>
  <si>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</si>
  <si>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</si>
  <si>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</si>
  <si>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</si>
  <si>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</si>
  <si>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</si>
  <si>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</si>
  <si>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</si>
  <si>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</si>
  <si>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</si>
  <si>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</si>
  <si>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</si>
  <si>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</si>
  <si>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</si>
  <si>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</si>
  <si>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</si>
  <si>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</si>
  <si>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</si>
  <si>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</si>
  <si>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</si>
  <si>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</si>
  <si>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</si>
  <si>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</si>
  <si>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</si>
  <si>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</si>
  <si>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</si>
  <si>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</si>
  <si>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</si>
  <si>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</si>
  <si>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</si>
  <si>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</si>
  <si>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</si>
  <si>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</si>
  <si>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</si>
  <si>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</si>
  <si>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</si>
  <si>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</si>
  <si>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</si>
  <si>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</si>
  <si>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</si>
  <si>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</si>
  <si>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</si>
  <si>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</si>
  <si>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</si>
  <si>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</si>
  <si>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</si>
  <si>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</si>
  <si>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</si>
  <si>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</si>
  <si>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</si>
  <si>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</si>
  <si>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</si>
  <si>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</si>
  <si>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</si>
  <si>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</si>
  <si>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</si>
  <si>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</si>
  <si>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</si>
  <si>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</si>
  <si>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</si>
  <si>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</si>
  <si>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</si>
  <si>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</si>
  <si>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</si>
  <si>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</si>
  <si>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</si>
  <si>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</si>
  <si>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</si>
  <si>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</si>
  <si>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</si>
  <si>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</si>
  <si>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</si>
  <si>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</si>
  <si>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</si>
  <si>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</si>
  <si>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</si>
  <si>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</si>
  <si>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</si>
  <si>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</si>
  <si>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</si>
  <si>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</si>
  <si>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</si>
  <si>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</si>
  <si>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</si>
  <si>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</si>
  <si>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</si>
  <si>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</si>
  <si>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</si>
  <si>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</si>
  <si>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</si>
  <si>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</si>
  <si>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</si>
  <si>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</si>
  <si>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</si>
  <si>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</si>
  <si>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</si>
  <si>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</si>
  <si>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</si>
  <si>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</si>
  <si>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</si>
  <si>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</si>
  <si>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</si>
  <si>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</si>
  <si>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</si>
  <si>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</si>
  <si>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</si>
  <si>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</si>
  <si>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</si>
  <si>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</si>
  <si>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</si>
  <si>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</si>
  <si>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</si>
  <si>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</si>
  <si>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</si>
  <si>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</si>
  <si>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</si>
  <si>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</si>
  <si>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</si>
  <si>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</si>
  <si>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</si>
  <si>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</si>
  <si>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</si>
  <si>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</si>
  <si>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</si>
  <si>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</si>
  <si>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</si>
  <si>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</si>
  <si>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</si>
  <si>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</si>
  <si>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</si>
  <si>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</si>
  <si>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</si>
  <si>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</si>
  <si>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</si>
  <si>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</si>
  <si>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</si>
  <si>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</si>
  <si>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</si>
  <si>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</si>
  <si>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</si>
  <si>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</si>
  <si>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</si>
  <si>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</si>
  <si>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</si>
  <si>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</si>
  <si>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</si>
  <si>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</si>
  <si>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</si>
  <si>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</si>
  <si>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</si>
  <si>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</si>
  <si>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</si>
  <si>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</si>
  <si>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</si>
  <si>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</si>
  <si>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</si>
  <si>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</si>
  <si>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</si>
  <si>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</si>
  <si>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</si>
  <si>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</si>
  <si>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</si>
  <si>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</si>
  <si>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</si>
  <si>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</si>
  <si>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</si>
  <si>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</si>
  <si>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</si>
  <si>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</si>
  <si>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</si>
  <si>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</si>
  <si>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</si>
  <si>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</si>
  <si>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</si>
  <si>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</si>
  <si>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</si>
  <si>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</si>
  <si>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</si>
  <si>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</si>
  <si>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</si>
  <si>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</si>
  <si>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</si>
  <si>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</si>
  <si>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</si>
  <si>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</si>
  <si>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</si>
  <si>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</si>
  <si>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</si>
  <si>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</si>
  <si>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</si>
  <si>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</si>
  <si>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</si>
  <si>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</si>
  <si>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</si>
  <si>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</si>
  <si>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</si>
  <si>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</si>
  <si>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</si>
  <si>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</si>
  <si>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</si>
  <si>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</si>
  <si>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</si>
  <si>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</si>
  <si>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</si>
  <si>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</si>
  <si>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</si>
  <si>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</si>
  <si>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</si>
  <si>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</si>
  <si>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</si>
  <si>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</si>
  <si>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</si>
  <si>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</si>
  <si>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</si>
  <si>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</si>
  <si>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</si>
  <si>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</si>
  <si>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</si>
  <si>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</si>
  <si>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</si>
  <si>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</si>
  <si>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</si>
  <si>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</si>
  <si>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</si>
  <si>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</si>
  <si>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</si>
  <si>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</si>
  <si>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</si>
  <si>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</si>
  <si>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</si>
  <si>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</si>
  <si>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</si>
  <si>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</si>
  <si>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</si>
  <si>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</si>
  <si>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</si>
  <si>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</si>
  <si>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</si>
  <si>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</si>
  <si>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</si>
  <si>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</si>
  <si>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</si>
  <si>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</si>
  <si>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</si>
  <si>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</si>
  <si>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</si>
  <si>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</si>
  <si>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</si>
  <si>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</si>
  <si>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</si>
  <si>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</si>
  <si>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</si>
  <si>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</si>
  <si>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</si>
  <si>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</si>
  <si>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</si>
  <si>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</si>
  <si>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</si>
  <si>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</si>
  <si>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</si>
  <si>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</si>
  <si>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</si>
  <si>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</si>
  <si>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</si>
  <si>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</si>
  <si>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</si>
  <si>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</si>
  <si>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</si>
  <si>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</si>
  <si>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</si>
  <si>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</si>
  <si>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</si>
  <si>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</si>
  <si>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</si>
  <si>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</si>
  <si>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</si>
  <si>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</si>
  <si>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</si>
  <si>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</si>
  <si>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</si>
  <si>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</si>
  <si>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</si>
  <si>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</si>
  <si>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</si>
  <si>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</si>
  <si>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</si>
  <si>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</si>
  <si>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</si>
  <si>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</si>
  <si>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</si>
  <si>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</si>
  <si>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</si>
  <si>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</si>
  <si>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</si>
  <si>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</si>
  <si>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</si>
  <si>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</si>
  <si>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</si>
  <si>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</si>
  <si>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</si>
  <si>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</si>
  <si>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</si>
  <si>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</si>
  <si>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</si>
  <si>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</si>
  <si>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</si>
  <si>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</si>
  <si>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</si>
  <si>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</si>
  <si>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</si>
  <si>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</si>
  <si>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</si>
  <si>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</si>
  <si>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</si>
  <si>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</si>
  <si>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</si>
  <si>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</si>
  <si>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</si>
  <si>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</si>
  <si>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</si>
  <si>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</si>
  <si>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</si>
  <si>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</si>
  <si>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</si>
  <si>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</si>
  <si>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</si>
  <si>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</si>
  <si>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</si>
  <si>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</si>
  <si>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</si>
  <si>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</si>
  <si>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</si>
  <si>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</si>
  <si>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</si>
  <si>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</si>
  <si>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</si>
  <si>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</si>
  <si>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</si>
  <si>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</si>
  <si>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</si>
  <si>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</si>
  <si>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</si>
  <si>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</si>
  <si>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</si>
  <si>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</si>
  <si>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</si>
  <si>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</si>
  <si>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</si>
  <si>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</si>
  <si>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</si>
  <si>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</si>
  <si>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</si>
  <si>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</si>
  <si>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</si>
  <si>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</si>
  <si>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</si>
  <si>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</si>
  <si>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</si>
  <si>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</si>
  <si>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</si>
  <si>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</si>
  <si>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</si>
  <si>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</si>
  <si>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</si>
  <si>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</si>
  <si>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</si>
  <si>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</si>
  <si>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</si>
  <si>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</si>
  <si>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</si>
  <si>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</si>
  <si>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</si>
  <si>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</si>
  <si>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</si>
  <si>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</si>
  <si>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</si>
  <si>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</si>
  <si>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</si>
  <si>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</si>
  <si>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</si>
  <si>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</si>
  <si>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</si>
  <si>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</si>
  <si>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</si>
  <si>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</si>
  <si>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</si>
  <si>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</si>
  <si>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</si>
  <si>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</si>
  <si>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</si>
  <si>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</si>
  <si>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</si>
  <si>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</si>
  <si>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</si>
  <si>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</si>
  <si>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</si>
  <si>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</si>
  <si>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</si>
  <si>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</si>
  <si>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</si>
  <si>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</si>
  <si>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</si>
  <si>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</si>
  <si>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</si>
  <si>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</si>
  <si>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</si>
  <si>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</si>
  <si>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</si>
  <si>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</si>
  <si>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</si>
  <si>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</si>
  <si>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</si>
  <si>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</si>
  <si>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</si>
  <si>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</si>
  <si>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</si>
  <si>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</si>
  <si>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</si>
  <si>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</si>
  <si>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</si>
  <si>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</si>
  <si>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</si>
  <si>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</si>
  <si>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</si>
  <si>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</si>
  <si>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</si>
  <si>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</si>
  <si>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</si>
  <si>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</si>
  <si>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</si>
  <si>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</si>
  <si>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</si>
  <si>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</si>
  <si>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</si>
  <si>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</si>
  <si>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</si>
  <si>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</si>
  <si>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</si>
  <si>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</si>
  <si>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</si>
  <si>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</si>
  <si>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</si>
  <si>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</si>
  <si>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</si>
  <si>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</si>
  <si>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</si>
  <si>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</si>
  <si>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</si>
  <si>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</si>
  <si>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</si>
  <si>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</si>
  <si>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</si>
  <si>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</si>
  <si>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</si>
  <si>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</si>
  <si>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</si>
  <si>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</si>
  <si>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</si>
  <si>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</si>
  <si>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</si>
  <si>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</si>
  <si>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</si>
  <si>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</si>
  <si>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</si>
  <si>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</si>
  <si>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</si>
  <si>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</si>
  <si>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</si>
  <si>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</si>
  <si>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</si>
  <si>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</si>
  <si>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</si>
  <si>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</si>
  <si>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</si>
  <si>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</si>
  <si>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</si>
  <si>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</si>
  <si>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</si>
  <si>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</si>
  <si>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</si>
  <si>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</si>
  <si>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</si>
  <si>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</si>
  <si>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</si>
  <si>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</si>
  <si>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</si>
  <si>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</si>
  <si>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</si>
  <si>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</si>
  <si>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</si>
  <si>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</si>
  <si>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</si>
  <si>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</si>
  <si>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</si>
  <si>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</si>
  <si>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</si>
  <si>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</si>
  <si>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</si>
  <si>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</si>
  <si>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</si>
  <si>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</si>
  <si>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</si>
  <si>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</si>
  <si>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</si>
  <si>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</si>
  <si>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</si>
  <si>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</si>
  <si>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</si>
  <si>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</si>
  <si>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</si>
  <si>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</si>
  <si>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</si>
  <si>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</si>
  <si>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</si>
  <si>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</si>
  <si>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</si>
  <si>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</si>
  <si>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</si>
  <si>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</si>
  <si>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</si>
  <si>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</si>
  <si>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</si>
  <si>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</si>
  <si>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</si>
  <si>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</si>
  <si>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</si>
  <si>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</si>
  <si>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</si>
  <si>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</si>
  <si>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</si>
  <si>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</si>
  <si>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</si>
  <si>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</si>
  <si>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</si>
  <si>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</si>
  <si>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</si>
  <si>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</si>
  <si>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</si>
  <si>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</si>
  <si>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</si>
  <si>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</si>
  <si>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</si>
  <si>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</si>
  <si>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</si>
  <si>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</si>
  <si>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</si>
  <si>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</si>
  <si>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</si>
  <si>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</si>
  <si>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</si>
  <si>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</si>
  <si>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</si>
  <si>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</si>
  <si>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</si>
  <si>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</si>
  <si>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</si>
  <si>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</si>
  <si>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</si>
  <si>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</si>
  <si>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</si>
  <si>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</si>
  <si>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</si>
  <si>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</si>
  <si>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</si>
  <si>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</si>
  <si>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</si>
  <si>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</si>
  <si>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</si>
  <si>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</si>
  <si>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</si>
  <si>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</si>
  <si>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</si>
  <si>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</si>
  <si>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</si>
  <si>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</si>
  <si>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</si>
  <si>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</si>
  <si>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</si>
  <si>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</si>
  <si>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</si>
  <si>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</si>
  <si>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</si>
  <si>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</si>
  <si>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</si>
  <si>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</si>
  <si>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</si>
  <si>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</si>
  <si>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</si>
  <si>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</si>
  <si>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</si>
  <si>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</si>
  <si>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</si>
  <si>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</si>
  <si>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</si>
  <si>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</si>
  <si>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</si>
  <si>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</si>
  <si>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</si>
  <si>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</si>
  <si>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</si>
  <si>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</si>
  <si>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</si>
  <si>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</si>
  <si>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</si>
  <si>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</si>
  <si>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</si>
  <si>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</si>
  <si>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</si>
  <si>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</si>
  <si>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</si>
  <si>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</si>
  <si>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</si>
  <si>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</si>
  <si>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</si>
  <si>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</si>
  <si>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</si>
  <si>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</si>
  <si>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</si>
  <si>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</si>
  <si>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</si>
  <si>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</si>
  <si>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</si>
  <si>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</si>
  <si>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</si>
  <si>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</si>
  <si>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</si>
  <si>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</si>
  <si>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</si>
  <si>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</si>
  <si>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</si>
  <si>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</si>
  <si>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</si>
  <si>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</si>
  <si>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</si>
  <si>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</si>
  <si>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</si>
  <si>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</si>
  <si>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</si>
  <si>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</si>
  <si>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</si>
  <si>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</si>
  <si>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</si>
  <si>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</si>
  <si>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</si>
  <si>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</si>
  <si>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</si>
  <si>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</si>
  <si>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</si>
  <si>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</si>
  <si>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</si>
  <si>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</si>
  <si>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</si>
  <si>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</si>
  <si>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</si>
  <si>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</si>
  <si>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</si>
  <si>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</si>
  <si>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</si>
  <si>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</si>
  <si>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</si>
  <si>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</si>
  <si>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</si>
  <si>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</si>
  <si>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</si>
  <si>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</si>
  <si>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</si>
  <si>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</si>
  <si>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</si>
  <si>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</si>
  <si>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</si>
  <si>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</si>
  <si>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</si>
  <si>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</si>
  <si>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</si>
  <si>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</si>
  <si>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</si>
  <si>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</si>
  <si>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</si>
  <si>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</si>
  <si>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</si>
  <si>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</si>
  <si>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</si>
  <si>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</si>
  <si>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</si>
  <si>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</si>
  <si>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</si>
  <si>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</si>
  <si>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</si>
  <si>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</si>
  <si>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</si>
  <si>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</si>
  <si>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</si>
  <si>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</si>
  <si>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</si>
  <si>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</si>
  <si>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</si>
  <si>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</si>
  <si>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</si>
  <si>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</si>
  <si>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</si>
  <si>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</si>
  <si>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</si>
  <si>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</si>
  <si>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</si>
  <si>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</si>
  <si>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</si>
  <si>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</si>
  <si>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</si>
  <si>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</si>
  <si>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</si>
  <si>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</si>
  <si>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</si>
  <si>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</si>
  <si>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</si>
  <si>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</si>
  <si>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</si>
  <si>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</si>
  <si>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</si>
  <si>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</si>
  <si>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</si>
  <si>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</si>
  <si>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</si>
  <si>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</si>
  <si>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</si>
  <si>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</si>
  <si>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</si>
  <si>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</si>
  <si>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</si>
  <si>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</si>
  <si>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</si>
  <si>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</si>
  <si>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</si>
  <si>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</si>
  <si>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</si>
  <si>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</si>
  <si>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</si>
  <si>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</si>
  <si>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</si>
  <si>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</si>
  <si>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</si>
  <si>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</si>
  <si>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</si>
  <si>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</si>
  <si>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</si>
  <si>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</si>
  <si>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</si>
  <si>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</si>
  <si>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</si>
  <si>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</si>
  <si>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</si>
  <si>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</si>
  <si>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</si>
  <si>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</si>
  <si>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</si>
  <si>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</si>
  <si>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</si>
  <si>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</si>
  <si>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</si>
  <si>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</si>
  <si>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</si>
  <si>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</si>
  <si>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</si>
  <si>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</si>
  <si>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</si>
  <si>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</si>
  <si>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</si>
  <si>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</si>
  <si>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</si>
  <si>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</si>
  <si>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</si>
  <si>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</si>
  <si>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</si>
  <si>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</si>
  <si>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</si>
  <si>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</si>
  <si>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</si>
  <si>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</si>
  <si>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</si>
  <si>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</si>
  <si>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</si>
  <si>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</si>
  <si>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</si>
  <si>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</si>
  <si>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</si>
  <si>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</si>
  <si>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</si>
  <si>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</si>
  <si>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</si>
  <si>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</si>
  <si>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</si>
  <si>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</si>
  <si>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</si>
  <si>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</si>
  <si>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</si>
  <si>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</si>
  <si>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</si>
  <si>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</si>
  <si>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</si>
  <si>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</si>
  <si>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</si>
  <si>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</si>
  <si>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</si>
  <si>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</si>
  <si>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</si>
  <si>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</si>
  <si>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</si>
  <si>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</si>
  <si>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</si>
  <si>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</si>
  <si>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</si>
  <si>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</si>
  <si>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</si>
  <si>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</si>
  <si>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</si>
  <si>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</si>
  <si>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</si>
  <si>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</si>
  <si>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</si>
  <si>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</si>
  <si>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</si>
  <si>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</si>
  <si>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</si>
  <si>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</si>
  <si>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</si>
  <si>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</si>
  <si>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</si>
  <si>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</si>
  <si>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</si>
  <si>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</si>
  <si>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</si>
  <si>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</si>
  <si>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</si>
  <si>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</si>
  <si>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</si>
  <si>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</si>
  <si>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</si>
  <si>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</si>
  <si>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</si>
  <si>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</si>
  <si>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</si>
  <si>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</si>
  <si>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</si>
  <si>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</si>
  <si>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</si>
  <si>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</si>
  <si>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</si>
  <si>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</si>
  <si>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</si>
  <si>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</si>
  <si>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</si>
  <si>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</si>
  <si>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</si>
  <si>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</si>
  <si>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</si>
  <si>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</si>
  <si>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</si>
  <si>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</si>
  <si>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</si>
  <si>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</si>
  <si>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</si>
  <si>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</si>
  <si>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</si>
  <si>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</si>
  <si>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</si>
  <si>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</si>
  <si>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</si>
  <si>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</si>
  <si>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</si>
  <si>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</si>
  <si>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</si>
  <si>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</si>
  <si>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</si>
  <si>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</si>
  <si>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</si>
  <si>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</si>
  <si>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</si>
  <si>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</si>
  <si>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</si>
  <si>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</si>
  <si>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</si>
  <si>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</si>
  <si>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</si>
  <si>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</si>
  <si>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</si>
  <si>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</si>
  <si>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</si>
  <si>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</si>
  <si>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</si>
  <si>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</si>
  <si>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</si>
  <si>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</si>
  <si>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</si>
  <si>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</si>
  <si>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</si>
  <si>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</si>
  <si>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</si>
  <si>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</si>
  <si>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</si>
  <si>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</si>
  <si>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</si>
  <si>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</si>
  <si>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</si>
  <si>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</si>
  <si>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</si>
  <si>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</si>
  <si>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</si>
  <si>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</si>
  <si>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</si>
  <si>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</si>
  <si>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</si>
  <si>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</si>
  <si>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</si>
  <si>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</si>
  <si>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</si>
  <si>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</si>
  <si>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</si>
  <si>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</si>
  <si>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</si>
  <si>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</si>
  <si>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</si>
  <si>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</si>
  <si>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</si>
  <si>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</si>
  <si>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</si>
  <si>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</si>
  <si>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</si>
  <si>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</si>
  <si>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</si>
  <si>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</si>
  <si>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</si>
  <si>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</si>
  <si>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</si>
  <si>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</si>
  <si>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</si>
  <si>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</si>
  <si>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</si>
  <si>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</si>
  <si>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</si>
  <si>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</si>
  <si>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</si>
  <si>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</si>
  <si>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</si>
  <si>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</si>
  <si>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</si>
  <si>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</si>
  <si>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</si>
  <si>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</si>
  <si>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</si>
  <si>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</si>
  <si>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</si>
  <si>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</si>
  <si>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</si>
  <si>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</si>
  <si>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</si>
  <si>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</si>
  <si>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</si>
  <si>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</si>
  <si>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</si>
  <si>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</si>
  <si>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</si>
  <si>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</si>
  <si>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</si>
  <si>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</si>
  <si>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</si>
  <si>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</si>
  <si>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</si>
  <si>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</si>
  <si>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</si>
  <si>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</si>
  <si>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</si>
  <si>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</si>
  <si>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</si>
  <si>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</si>
  <si>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</si>
  <si>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</si>
  <si>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</si>
  <si>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</si>
  <si>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</si>
  <si>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</si>
  <si>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</si>
  <si>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</si>
  <si>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</si>
  <si>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</si>
  <si>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</si>
  <si>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</si>
  <si>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</si>
  <si>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</si>
  <si>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</si>
  <si>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</si>
  <si>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</si>
  <si>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</si>
  <si>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</si>
  <si>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</si>
  <si>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</si>
  <si>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</si>
  <si>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</si>
  <si>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</si>
  <si>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</si>
  <si>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</si>
  <si>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</si>
  <si>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</si>
  <si>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</si>
  <si>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</si>
  <si>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</si>
  <si>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</si>
  <si>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</si>
  <si>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</si>
  <si>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</si>
  <si>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</si>
  <si>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</si>
  <si>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</si>
  <si>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</si>
  <si>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</si>
  <si>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</si>
  <si>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</si>
  <si>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</si>
  <si>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</si>
  <si>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</si>
  <si>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</si>
  <si>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</si>
  <si>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</si>
  <si>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</si>
  <si>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</si>
  <si>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</si>
  <si>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</si>
  <si>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</si>
  <si>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</si>
  <si>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</si>
  <si>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</si>
  <si>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</si>
  <si>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</si>
  <si>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</si>
  <si>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</si>
  <si>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</si>
  <si>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</si>
  <si>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</si>
  <si>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</si>
  <si>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</si>
  <si>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</si>
  <si>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</si>
  <si>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</si>
  <si>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</si>
  <si>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</si>
  <si>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</si>
  <si>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</si>
  <si>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</si>
  <si>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</si>
  <si>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</si>
  <si>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</si>
  <si>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</si>
  <si>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</si>
  <si>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</si>
  <si>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</si>
  <si>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</si>
  <si>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</si>
  <si>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</si>
  <si>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</si>
  <si>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</si>
  <si>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</si>
  <si>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</si>
  <si>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</si>
  <si>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</si>
  <si>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</si>
  <si>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</si>
  <si>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</si>
  <si>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</si>
  <si>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</si>
  <si>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</si>
  <si>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</si>
  <si>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</si>
  <si>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</si>
  <si>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</si>
  <si>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</si>
  <si>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</si>
  <si>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</si>
  <si>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</si>
  <si>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</si>
  <si>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</si>
  <si>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</si>
  <si>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</si>
  <si>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</si>
  <si>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</si>
  <si>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</si>
  <si>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</si>
  <si>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</si>
  <si>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</si>
  <si>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</si>
  <si>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</si>
  <si>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</si>
  <si>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</si>
  <si>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</si>
  <si>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</si>
  <si>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</si>
  <si>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</si>
  <si>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</si>
  <si>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</si>
  <si>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</si>
  <si>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</si>
  <si>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</si>
  <si>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</si>
  <si>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</si>
  <si>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</si>
  <si>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</si>
  <si>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</si>
  <si>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</si>
  <si>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</si>
  <si>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</si>
  <si>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</si>
  <si>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</si>
  <si>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</si>
  <si>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</si>
  <si>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</si>
  <si>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</si>
  <si>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</si>
  <si>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</si>
  <si>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</si>
  <si>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</si>
  <si>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</si>
  <si>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</si>
  <si>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</si>
  <si>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</si>
  <si>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</si>
  <si>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</si>
  <si>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</si>
  <si>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</si>
  <si>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</si>
  <si>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</si>
  <si>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</si>
  <si>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</si>
  <si>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</si>
  <si>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</si>
  <si>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</si>
  <si>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</si>
  <si>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</si>
  <si>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</si>
  <si>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</si>
  <si>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</si>
  <si>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</si>
  <si>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</si>
  <si>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</si>
  <si>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</si>
  <si>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</si>
  <si>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</si>
  <si>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</si>
  <si>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</si>
  <si>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</si>
  <si>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</si>
  <si>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</si>
  <si>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</si>
  <si>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</si>
  <si>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</si>
  <si>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</si>
  <si>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</si>
  <si>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</si>
  <si>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</si>
  <si>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</si>
  <si>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</si>
  <si>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</si>
  <si>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</si>
  <si>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</si>
  <si>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</si>
  <si>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</si>
  <si>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</si>
  <si>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</si>
  <si>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</si>
  <si>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</si>
  <si>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</si>
  <si>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</si>
  <si>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</si>
  <si>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</si>
  <si>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</si>
  <si>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</si>
  <si>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</si>
  <si>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</si>
  <si>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</si>
  <si>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</si>
  <si>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</si>
  <si>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</si>
  <si>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</si>
  <si>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</si>
  <si>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</si>
  <si>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</si>
  <si>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</si>
  <si>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</si>
  <si>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</si>
  <si>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</si>
  <si>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</si>
  <si>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</si>
  <si>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</si>
  <si>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</si>
  <si>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</si>
  <si>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</si>
  <si>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</si>
  <si>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</si>
  <si>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</si>
  <si>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</si>
  <si>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</si>
  <si>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</si>
  <si>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</si>
  <si>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</si>
  <si>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</si>
  <si>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</si>
  <si>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</si>
  <si>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</si>
  <si>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</si>
  <si>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</si>
  <si>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</si>
  <si>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</si>
  <si>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</si>
  <si>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</si>
  <si>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</si>
  <si>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</si>
  <si>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</si>
  <si>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</si>
  <si>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</si>
  <si>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</si>
  <si>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</si>
  <si>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</si>
  <si>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</si>
  <si>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</si>
  <si>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</si>
  <si>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</si>
  <si>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</si>
  <si>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</si>
  <si>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</si>
  <si>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</si>
  <si>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</si>
  <si>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</si>
  <si>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</si>
  <si>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</si>
  <si>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</si>
  <si>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</si>
  <si>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</si>
  <si>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</si>
  <si>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</si>
  <si>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</si>
  <si>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</si>
  <si>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</si>
  <si>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</si>
  <si>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</si>
  <si>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</si>
  <si>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</si>
  <si>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</si>
  <si>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</si>
  <si>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</si>
  <si>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</si>
  <si>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</si>
  <si>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</si>
  <si>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</si>
  <si>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</si>
  <si>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</si>
  <si>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</si>
  <si>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</si>
  <si>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</si>
  <si>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</si>
  <si>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</si>
  <si>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</si>
  <si>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</si>
  <si>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</si>
  <si>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</si>
  <si>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</si>
  <si>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</si>
  <si>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</si>
  <si>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</si>
  <si>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</si>
  <si>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</si>
  <si>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</si>
  <si>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</si>
  <si>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</si>
  <si>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</si>
  <si>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</si>
  <si>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</si>
  <si>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</si>
  <si>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</si>
  <si>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</si>
  <si>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</si>
  <si>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</si>
  <si>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</si>
  <si>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</si>
  <si>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</si>
  <si>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</si>
  <si>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</si>
  <si>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</si>
  <si>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</si>
  <si>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</si>
  <si>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</si>
  <si>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</si>
  <si>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</si>
  <si>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</si>
  <si>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</si>
  <si>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</si>
  <si>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</si>
  <si>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</si>
  <si>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</si>
  <si>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</si>
  <si>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</si>
  <si>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</si>
  <si>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</si>
  <si>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</si>
  <si>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</si>
  <si>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</si>
  <si>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</si>
  <si>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</si>
  <si>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</si>
  <si>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</si>
  <si>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</si>
  <si>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</si>
  <si>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</si>
  <si>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</si>
  <si>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</si>
  <si>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</si>
  <si>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</si>
  <si>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</si>
  <si>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</si>
  <si>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</si>
  <si>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</si>
  <si>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</si>
  <si>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</si>
  <si>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</si>
  <si>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</si>
  <si>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</si>
  <si>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</si>
  <si>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</si>
  <si>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</si>
  <si>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</si>
  <si>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</si>
  <si>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</si>
  <si>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</si>
  <si>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</si>
  <si>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</si>
  <si>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</si>
  <si>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</si>
  <si>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</si>
  <si>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</si>
  <si>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</si>
  <si>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</si>
  <si>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</si>
  <si>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</si>
  <si>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</si>
  <si>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</si>
  <si>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</si>
  <si>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</si>
  <si>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</si>
  <si>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</si>
  <si>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</si>
  <si>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</si>
  <si>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</si>
  <si>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</si>
  <si>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</si>
  <si>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</si>
  <si>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</si>
  <si>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</si>
  <si>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</si>
  <si>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</si>
  <si>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</si>
  <si>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</si>
  <si>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</si>
  <si>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</si>
  <si>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</si>
  <si>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</si>
  <si>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</si>
  <si>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</si>
  <si>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</si>
  <si>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</si>
  <si>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</si>
  <si>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</si>
  <si>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</si>
  <si>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</si>
  <si>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</si>
  <si>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</si>
  <si>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</si>
  <si>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</si>
  <si>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</si>
  <si>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</si>
  <si>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</si>
  <si>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</si>
  <si>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</si>
  <si>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</si>
  <si>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</si>
  <si>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</si>
  <si>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</si>
  <si>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</si>
  <si>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</si>
  <si>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</si>
  <si>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</si>
  <si>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</si>
  <si>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</si>
  <si>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</si>
  <si>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</si>
  <si>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</si>
  <si>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</si>
  <si>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</si>
  <si>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</si>
  <si>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</si>
  <si>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</si>
  <si>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</si>
  <si>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</si>
  <si>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</si>
  <si>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</si>
  <si>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</si>
  <si>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</si>
  <si>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</si>
  <si>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</si>
  <si>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</si>
  <si>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</si>
  <si>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</si>
  <si>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</si>
  <si>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</si>
  <si>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</si>
  <si>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</si>
  <si>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</si>
  <si>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</si>
  <si>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</si>
  <si>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</si>
  <si>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</si>
  <si>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</si>
  <si>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</si>
  <si>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</si>
  <si>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</si>
  <si>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</si>
  <si>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</si>
  <si>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</si>
  <si>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</si>
  <si>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</si>
  <si>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</si>
  <si>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</si>
  <si>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</si>
  <si>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</si>
  <si>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</si>
  <si>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</si>
  <si>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</si>
  <si>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</si>
  <si>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</si>
  <si>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</si>
  <si>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</si>
  <si>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</si>
  <si>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</si>
  <si>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</si>
  <si>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</si>
  <si>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</si>
  <si>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</si>
  <si>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</si>
  <si>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</si>
  <si>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</si>
  <si>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</si>
  <si>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</si>
  <si>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</si>
  <si>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</si>
  <si>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</si>
  <si>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</si>
  <si>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</si>
  <si>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</si>
  <si>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</si>
  <si>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</si>
  <si>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</si>
  <si>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</si>
  <si>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</si>
  <si>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</si>
  <si>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</si>
  <si>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</si>
  <si>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</si>
  <si>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</si>
  <si>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</si>
  <si>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</si>
  <si>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</si>
  <si>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</si>
  <si>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</si>
  <si>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</si>
  <si>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</si>
  <si>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</si>
  <si>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</si>
  <si>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</si>
  <si>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</si>
  <si>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</si>
  <si>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</si>
  <si>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</si>
  <si>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</si>
  <si>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</si>
  <si>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</si>
  <si>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</si>
  <si>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</si>
  <si>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</si>
  <si>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</si>
  <si>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</si>
  <si>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</si>
  <si>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</si>
  <si>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</si>
  <si>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</si>
  <si>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</si>
  <si>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</si>
  <si>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</si>
  <si>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</si>
  <si>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</si>
  <si>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</si>
  <si>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</si>
  <si>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</si>
  <si>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</si>
  <si>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</si>
  <si>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</si>
  <si>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</si>
  <si>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</si>
  <si>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</si>
  <si>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</si>
  <si>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</si>
  <si>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</si>
  <si>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</si>
  <si>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</si>
  <si>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</si>
  <si>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</si>
  <si>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</si>
  <si>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</si>
  <si>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</si>
  <si>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</si>
  <si>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</si>
  <si>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</si>
  <si>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</si>
  <si>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</si>
  <si>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</si>
  <si>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</si>
  <si>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</si>
  <si>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</si>
  <si>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</si>
  <si>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</si>
  <si>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</si>
  <si>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</si>
  <si>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</si>
  <si>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</si>
  <si>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</si>
  <si>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</si>
  <si>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</si>
  <si>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</si>
  <si>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</si>
  <si>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</si>
  <si>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</si>
  <si>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</si>
  <si>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</si>
  <si>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</si>
  <si>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</si>
  <si>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</si>
  <si>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</si>
  <si>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</si>
  <si>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</si>
  <si>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</si>
  <si>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</si>
  <si>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</si>
  <si>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</si>
  <si>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</si>
  <si>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</si>
  <si>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</si>
  <si>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</si>
  <si>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</si>
  <si>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</si>
  <si>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</si>
  <si>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</si>
  <si>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</si>
  <si>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</si>
  <si>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</si>
  <si>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</si>
  <si>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</si>
  <si>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</si>
  <si>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</si>
  <si>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</si>
  <si>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</si>
  <si>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</si>
  <si>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</si>
  <si>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</si>
  <si>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</si>
  <si>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</si>
  <si>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</si>
  <si>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</si>
  <si>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</si>
  <si>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</si>
  <si>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</si>
  <si>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</si>
  <si>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</si>
  <si>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</si>
  <si>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</si>
  <si>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</si>
  <si>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</si>
  <si>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</si>
  <si>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</si>
  <si>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</si>
  <si>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</si>
  <si>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</si>
  <si>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</si>
  <si>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</si>
  <si>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</si>
  <si>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</si>
  <si>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</si>
  <si>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</si>
  <si>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</si>
  <si>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</si>
  <si>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</si>
  <si>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</si>
  <si>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</si>
  <si>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</si>
  <si>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</si>
  <si>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</si>
  <si>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</si>
  <si>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</si>
  <si>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</si>
  <si>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</si>
  <si>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</si>
  <si>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</si>
  <si>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</si>
  <si>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</si>
  <si>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</si>
  <si>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</si>
  <si>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</si>
  <si>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</si>
  <si>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</si>
  <si>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</si>
  <si>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</si>
  <si>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</si>
  <si>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</si>
  <si>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</si>
  <si>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</si>
  <si>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</si>
  <si>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</si>
  <si>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</si>
  <si>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</si>
  <si>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</si>
  <si>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</si>
  <si>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</si>
  <si>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</si>
  <si>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</si>
  <si>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</si>
  <si>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</si>
  <si>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</si>
  <si>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</si>
  <si>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</si>
  <si>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</si>
  <si>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</si>
  <si>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</si>
  <si>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</si>
  <si>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</si>
  <si>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</si>
  <si>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</si>
  <si>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</si>
  <si>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</si>
  <si>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</si>
  <si>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</si>
  <si>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</si>
  <si>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</si>
  <si>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</si>
  <si>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</si>
  <si>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</si>
  <si>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</si>
  <si>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</si>
  <si>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</si>
  <si>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</si>
  <si>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</si>
  <si>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</si>
  <si>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</si>
  <si>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</si>
  <si>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</si>
  <si>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</si>
  <si>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</si>
  <si>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</si>
  <si>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</si>
  <si>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</si>
  <si>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</si>
  <si>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</si>
  <si>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</si>
  <si>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</si>
  <si>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</si>
  <si>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</si>
  <si>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</si>
  <si>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</si>
  <si>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</si>
  <si>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</si>
  <si>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</si>
  <si>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</si>
  <si>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</si>
  <si>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</si>
  <si>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</si>
  <si>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</si>
  <si>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</si>
  <si>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</si>
  <si>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</si>
  <si>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</si>
  <si>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</si>
  <si>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</si>
  <si>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</si>
  <si>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</si>
  <si>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</si>
  <si>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</si>
  <si>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</si>
  <si>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</si>
  <si>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</si>
  <si>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</si>
  <si>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</si>
  <si>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</si>
  <si>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</si>
  <si>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</si>
  <si>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</si>
  <si>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</si>
  <si>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</si>
  <si>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</si>
  <si>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</si>
  <si>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</si>
  <si>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</si>
  <si>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</si>
  <si>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</si>
  <si>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</si>
  <si>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</si>
  <si>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</si>
  <si>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</si>
  <si>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</si>
  <si>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</si>
  <si>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</si>
  <si>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</si>
  <si>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</si>
  <si>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</si>
  <si>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</si>
  <si>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</si>
  <si>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</si>
  <si>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</si>
  <si>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</si>
  <si>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</si>
  <si>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</si>
  <si>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</si>
  <si>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</si>
  <si>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</si>
  <si>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</si>
  <si>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</si>
  <si>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</si>
  <si>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</si>
  <si>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</si>
  <si>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</si>
  <si>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</si>
  <si>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</si>
  <si>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</si>
  <si>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</si>
  <si>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</si>
  <si>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</si>
  <si>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</si>
  <si>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</si>
  <si>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</si>
  <si>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</si>
  <si>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</si>
  <si>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</si>
  <si>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</si>
  <si>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</si>
  <si>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</si>
  <si>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</si>
  <si>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</si>
  <si>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</si>
  <si>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</si>
  <si>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</si>
  <si>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</si>
  <si>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</si>
  <si>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</si>
  <si>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</si>
  <si>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</si>
  <si>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</si>
  <si>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</si>
  <si>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</si>
  <si>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</si>
  <si>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</si>
  <si>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</si>
  <si>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</si>
  <si>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</si>
  <si>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</si>
  <si>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</si>
  <si>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</si>
  <si>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</si>
  <si>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</si>
  <si>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</si>
  <si>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</si>
  <si>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</si>
  <si>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</si>
  <si>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</si>
  <si>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</si>
  <si>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</si>
  <si>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</si>
  <si>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</si>
  <si>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</si>
  <si>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</si>
  <si>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</si>
  <si>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</si>
  <si>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</si>
  <si>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</si>
  <si>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</si>
  <si>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</si>
  <si>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</si>
  <si>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</si>
  <si>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</si>
  <si>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</si>
  <si>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</si>
  <si>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</si>
  <si>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</si>
  <si>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</si>
  <si>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</si>
  <si>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</si>
  <si>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</si>
  <si>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</si>
  <si>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</si>
  <si>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</si>
  <si>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</si>
  <si>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</si>
  <si>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</si>
  <si>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</si>
  <si>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</si>
  <si>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</si>
  <si>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</si>
  <si>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</si>
  <si>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</si>
  <si>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</si>
  <si>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</si>
  <si>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</si>
  <si>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</si>
  <si>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</si>
  <si>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</si>
  <si>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</si>
  <si>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</si>
  <si>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</si>
  <si>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</si>
  <si>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</si>
  <si>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</si>
  <si>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</si>
  <si>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</si>
  <si>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</si>
  <si>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</si>
  <si>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</si>
  <si>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</si>
  <si>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</si>
  <si>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</si>
  <si>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</si>
  <si>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</si>
  <si>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</si>
  <si>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</si>
  <si>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</si>
  <si>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</si>
  <si>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</si>
  <si>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</si>
  <si>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</si>
  <si>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</si>
  <si>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</si>
  <si>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</si>
  <si>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</si>
  <si>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</si>
  <si>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</si>
  <si>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</si>
  <si>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</si>
  <si>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</si>
  <si>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</si>
  <si>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</si>
  <si>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</si>
  <si>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</si>
  <si>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</si>
  <si>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</si>
  <si>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</si>
  <si>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</si>
  <si>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</si>
  <si>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</si>
  <si>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</si>
  <si>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</si>
  <si>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</si>
  <si>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</si>
  <si>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</si>
  <si>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</si>
  <si>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</si>
  <si>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</si>
  <si>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</si>
  <si>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</si>
  <si>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</si>
  <si>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</si>
  <si>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</si>
  <si>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</si>
  <si>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</si>
  <si>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</si>
  <si>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</si>
  <si>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</si>
  <si>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</si>
  <si>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</si>
  <si>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</si>
  <si>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</si>
  <si>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</si>
  <si>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</si>
  <si>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</si>
  <si>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</si>
  <si>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</si>
  <si>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</si>
  <si>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</si>
  <si>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</si>
  <si>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</si>
  <si>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</si>
  <si>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</si>
  <si>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</si>
  <si>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</si>
  <si>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</si>
  <si>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</si>
  <si>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</si>
  <si>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</si>
  <si>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</si>
  <si>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</si>
  <si>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</si>
  <si>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</si>
  <si>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</si>
  <si>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</si>
  <si>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</si>
  <si>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</si>
  <si>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</si>
  <si>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</si>
  <si>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</si>
  <si>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</si>
  <si>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</si>
  <si>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</si>
  <si>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</si>
  <si>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</si>
  <si>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</si>
  <si>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</si>
  <si>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</si>
  <si>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</si>
  <si>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</si>
  <si>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</si>
  <si>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</si>
  <si>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</si>
  <si>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</si>
  <si>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</si>
  <si>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</si>
  <si>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</si>
  <si>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</si>
  <si>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</si>
  <si>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</si>
  <si>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</si>
  <si>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</si>
  <si>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</si>
  <si>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</si>
  <si>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</si>
  <si>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</si>
  <si>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</si>
  <si>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</si>
  <si>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</si>
  <si>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</si>
  <si>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</si>
  <si>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</si>
  <si>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</si>
  <si>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</si>
  <si>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</si>
  <si>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</si>
  <si>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</si>
  <si>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</si>
  <si>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</si>
  <si>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</si>
  <si>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</si>
  <si>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</si>
  <si>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</si>
  <si>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</si>
  <si>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</si>
  <si>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</si>
  <si>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</si>
  <si>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</si>
  <si>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</si>
  <si>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</si>
  <si>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</si>
  <si>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</si>
  <si>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</si>
  <si>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</si>
  <si>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</si>
  <si>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</si>
  <si>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</si>
  <si>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</si>
  <si>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</si>
  <si>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</si>
  <si>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</si>
  <si>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</si>
  <si>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</si>
  <si>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</si>
  <si>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</si>
  <si>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</si>
  <si>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</si>
  <si>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</si>
  <si>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</si>
  <si>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</si>
  <si>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</si>
  <si>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</si>
  <si>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</si>
  <si>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</si>
  <si>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</si>
  <si>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</si>
  <si>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</si>
  <si>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</si>
  <si>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</si>
  <si>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</si>
  <si>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</si>
  <si>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</si>
  <si>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</si>
  <si>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</si>
  <si>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</si>
  <si>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</si>
  <si>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</si>
  <si>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</si>
  <si>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</si>
  <si>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</si>
  <si>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</si>
  <si>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</si>
  <si>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</si>
  <si>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</si>
  <si>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</si>
  <si>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</si>
  <si>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</si>
  <si>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</si>
  <si>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</si>
  <si>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</si>
  <si>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</si>
  <si>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</si>
  <si>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</si>
  <si>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</si>
  <si>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</si>
  <si>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</si>
  <si>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</si>
  <si>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</si>
  <si>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</si>
  <si>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</si>
  <si>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</si>
  <si>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</si>
  <si>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</si>
  <si>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</si>
  <si>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</si>
  <si>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</si>
  <si>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</si>
  <si>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</si>
  <si>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</si>
  <si>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</si>
  <si>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</si>
  <si>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</si>
  <si>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</si>
  <si>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</si>
  <si>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</si>
  <si>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</si>
  <si>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</si>
  <si>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</si>
  <si>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</si>
  <si>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</si>
  <si>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</si>
  <si>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</si>
  <si>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</si>
  <si>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</si>
  <si>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</si>
  <si>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</si>
  <si>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</si>
  <si>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</si>
  <si>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</si>
  <si>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</si>
  <si>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</si>
  <si>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</si>
  <si>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</si>
  <si>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</si>
  <si>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</si>
  <si>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</si>
  <si>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</si>
  <si>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</si>
  <si>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</si>
  <si>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</si>
  <si>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</si>
  <si>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</si>
  <si>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</si>
  <si>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</si>
  <si>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</si>
  <si>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</si>
  <si>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</si>
  <si>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</si>
  <si>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</si>
  <si>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</si>
  <si>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</si>
  <si>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</si>
  <si>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</si>
  <si>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</si>
  <si>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</si>
  <si>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</si>
  <si>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</si>
  <si>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</si>
  <si>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</si>
  <si>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</si>
  <si>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</si>
  <si>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</si>
  <si>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</si>
  <si>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</si>
  <si>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</si>
  <si>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</si>
  <si>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</si>
  <si>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</si>
  <si>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</si>
  <si>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</si>
  <si>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</si>
  <si>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</si>
  <si>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</si>
  <si>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</si>
  <si>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</si>
  <si>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</si>
  <si>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</si>
  <si>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</si>
  <si>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</si>
  <si>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</si>
  <si>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</si>
  <si>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</si>
  <si>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</si>
  <si>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</si>
  <si>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</si>
  <si>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</si>
  <si>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</si>
  <si>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</si>
  <si>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</si>
  <si>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</si>
  <si>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</si>
  <si>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</si>
  <si>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</si>
  <si>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</si>
  <si>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</si>
  <si>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</si>
  <si>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</si>
  <si>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</si>
  <si>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</si>
  <si>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</si>
  <si>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</si>
  <si>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</si>
  <si>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</si>
  <si>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</si>
  <si>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</si>
  <si>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</si>
  <si>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</si>
  <si>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</si>
  <si>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</si>
  <si>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</si>
  <si>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</si>
  <si>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</si>
  <si>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</si>
  <si>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</si>
  <si>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</si>
  <si>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</si>
  <si>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</si>
  <si>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</si>
  <si>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</si>
  <si>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</si>
  <si>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</si>
  <si>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</si>
  <si>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</si>
  <si>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</si>
  <si>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</si>
  <si>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</si>
  <si>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</si>
  <si>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</si>
  <si>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</si>
  <si>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</si>
  <si>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</si>
  <si>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</si>
  <si>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</si>
  <si>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</si>
  <si>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</si>
  <si>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</si>
  <si>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</si>
  <si>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</si>
  <si>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</si>
  <si>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</si>
  <si>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</si>
  <si>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</si>
  <si>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</si>
  <si>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</si>
  <si>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</si>
  <si>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</si>
  <si>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</si>
  <si>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</si>
  <si>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</si>
  <si>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</si>
  <si>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</si>
  <si>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</si>
  <si>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</si>
  <si>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</si>
  <si>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</si>
  <si>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</si>
  <si>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</si>
  <si>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</si>
  <si>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</si>
  <si>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</si>
  <si>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</si>
  <si>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</si>
  <si>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</si>
  <si>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</si>
  <si>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</si>
  <si>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</si>
  <si>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</si>
  <si>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</si>
  <si>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</si>
  <si>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</si>
  <si>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</si>
  <si>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</si>
  <si>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</si>
  <si>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</si>
  <si>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</si>
  <si>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</si>
  <si>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</si>
  <si>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</si>
  <si>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</si>
  <si>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</si>
  <si>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</si>
  <si>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</si>
  <si>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</si>
  <si>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</si>
  <si>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</si>
  <si>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</si>
  <si>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</si>
  <si>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</si>
  <si>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</si>
  <si>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</si>
  <si>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</si>
  <si>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</si>
  <si>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</si>
  <si>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</si>
  <si>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</si>
  <si>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</si>
  <si>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</si>
  <si>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</si>
  <si>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</si>
  <si>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</si>
  <si>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</si>
  <si>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</si>
  <si>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</si>
  <si>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</si>
  <si>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</si>
  <si>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</si>
  <si>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</si>
  <si>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</si>
  <si>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</si>
  <si>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</si>
  <si>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</si>
  <si>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</si>
  <si>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</si>
  <si>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</si>
  <si>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</si>
  <si>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</si>
  <si>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</si>
  <si>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</si>
  <si>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</si>
  <si>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</si>
  <si>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</si>
  <si>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</si>
  <si>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</si>
  <si>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</si>
  <si>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</si>
  <si>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</si>
  <si>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</si>
  <si>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</si>
  <si>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</si>
  <si>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</si>
  <si>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</si>
  <si>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</si>
  <si>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</si>
  <si>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</si>
  <si>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</si>
  <si>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</si>
  <si>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</si>
  <si>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</si>
  <si>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</si>
  <si>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</si>
  <si>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</si>
  <si>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</si>
  <si>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</si>
  <si>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</si>
  <si>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</si>
  <si>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</si>
  <si>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</si>
  <si>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</si>
  <si>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</si>
  <si>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</si>
  <si>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</si>
  <si>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</si>
  <si>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</si>
  <si>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</si>
  <si>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</si>
  <si>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</si>
  <si>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</si>
  <si>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</si>
  <si>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</si>
  <si>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</si>
  <si>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</si>
  <si>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</si>
  <si>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</si>
  <si>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</si>
  <si>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</si>
  <si>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</si>
  <si>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</si>
  <si>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</si>
  <si>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</si>
  <si>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</si>
  <si>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</si>
  <si>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</si>
  <si>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</si>
  <si>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</si>
  <si>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</si>
  <si>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</si>
  <si>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</si>
  <si>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</si>
  <si>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</si>
  <si>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</si>
  <si>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</si>
  <si>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</si>
  <si>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</si>
  <si>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</si>
  <si>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</si>
  <si>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</si>
  <si>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</si>
  <si>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</si>
  <si>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</si>
  <si>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</si>
  <si>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</si>
  <si>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</si>
  <si>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</si>
  <si>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</si>
  <si>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</si>
  <si>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</si>
  <si>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</si>
  <si>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</si>
  <si>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</si>
  <si>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</si>
  <si>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</si>
  <si>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</si>
  <si>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</si>
  <si>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</si>
  <si>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</si>
  <si>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</si>
  <si>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</si>
  <si>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</si>
  <si>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</si>
  <si>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</si>
  <si>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</si>
  <si>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</si>
  <si>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</si>
  <si>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</si>
  <si>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</si>
  <si>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</si>
  <si>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</si>
  <si>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</si>
  <si>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</si>
  <si>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</si>
  <si>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</si>
  <si>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</si>
  <si>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</si>
  <si>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</si>
  <si>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</si>
  <si>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</si>
  <si>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</si>
  <si>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</si>
  <si>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</si>
  <si>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</si>
  <si>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</si>
  <si>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</si>
  <si>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</si>
  <si>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</si>
  <si>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</si>
  <si>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</si>
  <si>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</si>
  <si>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</si>
  <si>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</si>
  <si>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</si>
  <si>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</si>
  <si>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</si>
  <si>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</si>
  <si>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</si>
  <si>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</si>
  <si>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</si>
  <si>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</si>
  <si>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</si>
  <si>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</si>
  <si>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</si>
  <si>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</si>
  <si>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</si>
  <si>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</si>
  <si>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</si>
  <si>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</si>
  <si>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</si>
  <si>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</si>
  <si>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</si>
  <si>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</si>
  <si>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</si>
  <si>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</si>
  <si>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</si>
  <si>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</si>
  <si>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</si>
  <si>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</si>
  <si>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</si>
  <si>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</si>
  <si>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</si>
  <si>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</si>
  <si>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</si>
  <si>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</si>
  <si>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</si>
  <si>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</si>
  <si>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</si>
  <si>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</si>
  <si>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</si>
  <si>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</si>
  <si>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</si>
  <si>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</si>
  <si>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</si>
  <si>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</si>
  <si>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</si>
  <si>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</si>
  <si>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</si>
  <si>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</si>
  <si>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</si>
  <si>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</si>
  <si>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</si>
  <si>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</si>
  <si>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</si>
  <si>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</si>
  <si>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</si>
  <si>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</si>
  <si>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</si>
  <si>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</si>
  <si>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</si>
  <si>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</si>
  <si>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</si>
  <si>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</si>
  <si>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</si>
  <si>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</si>
  <si>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</si>
  <si>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</si>
  <si>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</si>
  <si>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</si>
  <si>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</si>
  <si>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</si>
  <si>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</si>
  <si>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</si>
  <si>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</si>
  <si>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</si>
  <si>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</si>
  <si>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</si>
  <si>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</si>
  <si>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</si>
  <si>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</si>
  <si>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</si>
  <si>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</si>
  <si>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</si>
  <si>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</si>
  <si>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</si>
  <si>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</si>
  <si>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</si>
  <si>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</si>
  <si>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</si>
  <si>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</si>
  <si>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</si>
  <si>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</si>
  <si>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</si>
  <si>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</si>
  <si>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</si>
  <si>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</si>
  <si>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</si>
  <si>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</si>
  <si>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</si>
  <si>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</si>
  <si>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</si>
  <si>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</si>
  <si>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</si>
  <si>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</si>
  <si>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</si>
  <si>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</si>
  <si>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</si>
  <si>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</si>
  <si>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</si>
  <si>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</si>
  <si>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</si>
  <si>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</si>
  <si>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</si>
  <si>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</si>
  <si>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</si>
  <si>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</si>
  <si>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</si>
  <si>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</si>
  <si>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</si>
  <si>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</si>
  <si>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</si>
  <si>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</si>
  <si>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</si>
  <si>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</si>
  <si>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</si>
  <si>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</si>
  <si>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</si>
  <si>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</si>
  <si>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</si>
  <si>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</si>
  <si>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</si>
  <si>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</si>
  <si>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</si>
  <si>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</si>
  <si>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</si>
  <si>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</si>
  <si>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</si>
  <si>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</si>
  <si>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</si>
  <si>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</si>
  <si>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</si>
  <si>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</si>
  <si>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</si>
  <si>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</si>
  <si>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</si>
  <si>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</si>
  <si>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</si>
  <si>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</si>
  <si>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</si>
  <si>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</si>
  <si>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</si>
  <si>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</si>
  <si>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</si>
  <si>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</si>
  <si>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</si>
  <si>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</si>
  <si>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</si>
  <si>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</si>
  <si>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</si>
  <si>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</si>
  <si>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</si>
  <si>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</si>
  <si>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</si>
  <si>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</si>
  <si>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</si>
  <si>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</si>
  <si>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</si>
  <si>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</si>
  <si>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</si>
  <si>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</si>
  <si>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</si>
  <si>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</si>
  <si>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</si>
  <si>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</si>
  <si>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</si>
  <si>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</si>
  <si>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</si>
  <si>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</si>
  <si>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</si>
  <si>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</si>
  <si>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</si>
  <si>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</si>
  <si>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</si>
  <si>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</si>
  <si>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</si>
  <si>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</si>
  <si>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</si>
  <si>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</si>
  <si>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</si>
  <si>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</si>
  <si>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</si>
  <si>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</si>
  <si>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</si>
  <si>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</si>
  <si>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</si>
  <si>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</si>
  <si>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</si>
  <si>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</si>
  <si>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</si>
  <si>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</si>
  <si>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</si>
  <si>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</si>
  <si>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</si>
  <si>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</si>
  <si>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</si>
  <si>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</si>
  <si>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</si>
  <si>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</si>
  <si>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</si>
  <si>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</si>
  <si>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</si>
  <si>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</si>
  <si>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</si>
  <si>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</si>
  <si>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</si>
  <si>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</si>
  <si>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</si>
  <si>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</si>
  <si>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</si>
  <si>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</si>
  <si>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</si>
  <si>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</si>
  <si>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</si>
  <si>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</si>
  <si>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</si>
  <si>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</si>
  <si>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</si>
  <si>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</si>
  <si>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</si>
  <si>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</si>
  <si>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</si>
  <si>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</si>
  <si>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</si>
  <si>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</si>
  <si>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</si>
  <si>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</si>
  <si>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</si>
  <si>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</si>
  <si>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</si>
  <si>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</si>
  <si>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</si>
  <si>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</si>
  <si>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</si>
  <si>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</si>
  <si>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</si>
  <si>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</si>
  <si>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</si>
  <si>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</si>
  <si>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</si>
  <si>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</si>
  <si>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</si>
  <si>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</si>
  <si>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</si>
  <si>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</si>
  <si>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</si>
  <si>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</si>
  <si>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</si>
  <si>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</si>
  <si>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</si>
  <si>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</si>
  <si>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</si>
  <si>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</si>
  <si>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</si>
  <si>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</si>
  <si>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</si>
  <si>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</si>
  <si>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</si>
  <si>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</si>
  <si>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</si>
  <si>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</si>
  <si>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</si>
  <si>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</si>
  <si>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</si>
  <si>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</si>
  <si>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</si>
  <si>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</si>
  <si>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</si>
  <si>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</si>
  <si>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</si>
  <si>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</si>
  <si>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</si>
  <si>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</si>
  <si>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</si>
  <si>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</si>
  <si>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</si>
  <si>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</si>
  <si>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</si>
  <si>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</si>
  <si>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</si>
  <si>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</si>
  <si>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</si>
  <si>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</si>
  <si>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</si>
  <si>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</si>
  <si>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</si>
  <si>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</si>
  <si>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</si>
  <si>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</si>
  <si>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</si>
  <si>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</si>
  <si>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</si>
  <si>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</si>
  <si>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</si>
  <si>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</si>
  <si>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</si>
  <si>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</si>
  <si>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</si>
  <si>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</si>
  <si>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</si>
  <si>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</si>
  <si>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</si>
  <si>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</si>
  <si>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</si>
  <si>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</si>
  <si>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</si>
  <si>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</si>
  <si>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</si>
  <si>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</si>
  <si>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</si>
  <si>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</si>
  <si>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</si>
  <si>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</si>
  <si>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</si>
  <si>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</si>
  <si>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</si>
  <si>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</si>
  <si>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</si>
  <si>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</si>
  <si>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</si>
  <si>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</si>
  <si>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</si>
  <si>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</si>
  <si>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</si>
  <si>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</si>
  <si>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</si>
  <si>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</si>
  <si>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</si>
  <si>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</si>
  <si>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</si>
  <si>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</si>
  <si>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</si>
  <si>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</si>
  <si>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</si>
  <si>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</si>
  <si>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</si>
  <si>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</si>
  <si>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</si>
  <si>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</si>
  <si>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</si>
  <si>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</si>
  <si>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</si>
  <si>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</si>
  <si>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</si>
  <si>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</si>
  <si>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</si>
  <si>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</si>
  <si>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</si>
  <si>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</si>
  <si>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</si>
  <si>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</si>
  <si>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</si>
  <si>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</si>
  <si>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</si>
  <si>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</si>
  <si>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</si>
  <si>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</si>
  <si>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</si>
  <si>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</si>
  <si>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</si>
  <si>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</si>
  <si>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</si>
  <si>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</si>
  <si>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</si>
  <si>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</si>
  <si>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</si>
  <si>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</si>
  <si>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</si>
  <si>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</si>
  <si>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</si>
  <si>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</si>
  <si>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</si>
  <si>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</si>
  <si>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</si>
  <si>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</si>
  <si>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</si>
  <si>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</si>
  <si>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</si>
  <si>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</si>
  <si>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</si>
  <si>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</si>
  <si>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</si>
  <si>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</si>
  <si>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</si>
  <si>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</si>
  <si>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</si>
  <si>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</si>
  <si>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</si>
  <si>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</si>
  <si>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</si>
  <si>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</si>
  <si>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</si>
  <si>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</si>
  <si>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</si>
  <si>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</si>
  <si>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</si>
  <si>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</si>
  <si>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</si>
  <si>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</si>
  <si>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</si>
  <si>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</si>
  <si>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</si>
  <si>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</si>
  <si>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</si>
  <si>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</si>
  <si>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</si>
  <si>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</si>
  <si>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</si>
  <si>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</si>
  <si>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</si>
  <si>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</si>
  <si>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</si>
  <si>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</si>
  <si>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</si>
  <si>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</si>
  <si>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</si>
  <si>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</si>
  <si>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</si>
  <si>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</si>
  <si>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</si>
  <si>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</si>
  <si>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</si>
  <si>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</si>
  <si>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</si>
  <si>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</si>
  <si>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</si>
  <si>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</si>
  <si>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</si>
  <si>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</si>
  <si>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</si>
  <si>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</si>
  <si>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</si>
  <si>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</si>
  <si>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</si>
  <si>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</si>
  <si>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</si>
  <si>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</si>
  <si>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</si>
  <si>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</si>
  <si>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</si>
  <si>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</si>
  <si>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</si>
  <si>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</si>
  <si>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</si>
  <si>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</si>
  <si>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</si>
  <si>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</si>
  <si>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</si>
  <si>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</si>
  <si>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</si>
  <si>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</si>
  <si>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</si>
  <si>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</si>
  <si>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</si>
  <si>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</si>
  <si>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</si>
  <si>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</si>
  <si>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</si>
  <si>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</si>
  <si>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</si>
  <si>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</si>
  <si>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</si>
  <si>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</si>
  <si>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</si>
  <si>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</si>
  <si>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</si>
  <si>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</si>
  <si>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</si>
  <si>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</si>
  <si>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</si>
  <si>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</si>
  <si>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</si>
  <si>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</si>
  <si>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</si>
  <si>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</si>
  <si>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</si>
  <si>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</si>
  <si>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</si>
  <si>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</si>
  <si>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</si>
  <si>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</si>
  <si>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</si>
  <si>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</si>
  <si>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</si>
  <si>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</si>
  <si>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</si>
  <si>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</si>
  <si>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</si>
  <si>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</si>
  <si>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</si>
  <si>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</si>
  <si>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</si>
  <si>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</si>
  <si>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</si>
  <si>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</si>
  <si>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</si>
  <si>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</si>
  <si>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</si>
  <si>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</si>
  <si>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</si>
  <si>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</si>
  <si>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</si>
  <si>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</si>
  <si>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</si>
  <si>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</si>
  <si>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</si>
  <si>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</si>
  <si>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</si>
  <si>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</si>
  <si>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</si>
  <si>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</si>
  <si>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</si>
  <si>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</si>
  <si>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</si>
  <si>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</si>
  <si>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</si>
  <si>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</si>
  <si>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</si>
  <si>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</si>
  <si>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</si>
  <si>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</si>
  <si>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</si>
  <si>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</si>
  <si>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</si>
  <si>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</si>
  <si>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</si>
  <si>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</si>
  <si>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</si>
  <si>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</si>
  <si>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</si>
  <si>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</si>
  <si>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</si>
  <si>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</si>
  <si>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</si>
  <si>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</si>
  <si>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</si>
  <si>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</si>
  <si>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</si>
  <si>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</si>
  <si>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</si>
  <si>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</si>
  <si>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</si>
  <si>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</si>
  <si>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</si>
  <si>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</si>
  <si>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</si>
  <si>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</si>
  <si>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</si>
  <si>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</si>
  <si>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</si>
  <si>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</si>
  <si>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</si>
  <si>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</si>
  <si>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</si>
  <si>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</si>
  <si>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</si>
  <si>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</si>
  <si>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</si>
  <si>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</si>
  <si>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</si>
  <si>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</si>
  <si>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</si>
  <si>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</si>
  <si>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</si>
  <si>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</si>
  <si>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</si>
  <si>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</si>
  <si>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</si>
  <si>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</si>
  <si>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</si>
  <si>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</si>
  <si>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</si>
  <si>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</si>
  <si>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</si>
  <si>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</si>
  <si>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</si>
  <si>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</si>
  <si>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</si>
  <si>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</si>
  <si>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</si>
  <si>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</si>
  <si>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</si>
  <si>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</si>
  <si>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</si>
  <si>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</si>
  <si>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</si>
  <si>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</si>
  <si>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</si>
  <si>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</si>
  <si>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</si>
  <si>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</si>
  <si>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</si>
  <si>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</si>
  <si>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</si>
  <si>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</si>
  <si>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</si>
  <si>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</si>
  <si>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</si>
  <si>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</si>
  <si>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</si>
  <si>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</si>
  <si>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</si>
  <si>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</si>
  <si>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</si>
  <si>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</si>
  <si>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</si>
  <si>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</si>
  <si>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</si>
  <si>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</si>
  <si>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</si>
  <si>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</si>
  <si>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</si>
  <si>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</si>
  <si>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</si>
  <si>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</si>
  <si>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</si>
  <si>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</si>
  <si>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</si>
  <si>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</si>
  <si>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</si>
  <si>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</si>
  <si>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</si>
  <si>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</si>
  <si>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</si>
  <si>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</si>
  <si>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</si>
  <si>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</si>
  <si>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</si>
  <si>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</si>
  <si>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</si>
  <si>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</si>
  <si>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</si>
  <si>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</si>
  <si>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</si>
  <si>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</si>
  <si>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</si>
  <si>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</si>
  <si>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</si>
  <si>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</si>
  <si>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</si>
  <si>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</si>
  <si>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</si>
  <si>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</si>
  <si>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</si>
  <si>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</si>
  <si>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</si>
  <si>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</si>
  <si>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</si>
  <si>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</si>
  <si>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</si>
  <si>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</si>
  <si>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</si>
  <si>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</si>
  <si>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</si>
  <si>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</si>
  <si>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</si>
  <si>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</si>
  <si>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</si>
  <si>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</si>
  <si>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</si>
  <si>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</si>
  <si>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</si>
  <si>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</si>
  <si>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</si>
  <si>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</si>
  <si>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</si>
  <si>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</si>
  <si>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</si>
  <si>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</si>
  <si>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</si>
  <si>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</si>
  <si>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</si>
  <si>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</si>
  <si>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</si>
  <si>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</si>
  <si>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</si>
  <si>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</si>
  <si>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</si>
  <si>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</si>
  <si>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</si>
  <si>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</si>
  <si>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</si>
  <si>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</si>
  <si>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</si>
  <si>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</si>
  <si>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</si>
  <si>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</si>
  <si>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</si>
  <si>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</si>
  <si>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</si>
  <si>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</si>
  <si>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</si>
  <si>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</si>
  <si>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</si>
  <si>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</si>
  <si>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</si>
  <si>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</si>
  <si>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</si>
  <si>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</si>
  <si>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</si>
  <si>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</si>
  <si>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</si>
  <si>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</si>
  <si>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</si>
  <si>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</si>
  <si>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</si>
  <si>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</si>
  <si>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</si>
  <si>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</si>
  <si>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</si>
  <si>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</si>
  <si>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</si>
  <si>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</si>
  <si>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</si>
  <si>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</si>
  <si>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</si>
  <si>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</si>
  <si>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</si>
  <si>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</si>
  <si>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</si>
  <si>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</si>
  <si>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</si>
  <si>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</si>
  <si>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</si>
  <si>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</si>
  <si>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</si>
  <si>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</si>
  <si>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</si>
  <si>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</si>
  <si>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</si>
  <si>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</si>
  <si>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</si>
  <si>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</si>
  <si>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</si>
  <si>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</si>
  <si>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</si>
  <si>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</si>
  <si>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</si>
  <si>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</si>
  <si>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</si>
  <si>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</si>
  <si>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</si>
  <si>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</si>
  <si>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</si>
  <si>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</si>
  <si>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</si>
  <si>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</si>
  <si>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</si>
  <si>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</si>
  <si>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</si>
  <si>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</si>
  <si>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</si>
  <si>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</si>
  <si>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</si>
  <si>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</si>
  <si>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</si>
  <si>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</si>
  <si>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</si>
  <si>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</si>
  <si>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</si>
  <si>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</si>
  <si>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</si>
  <si>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</si>
  <si>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</si>
  <si>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</si>
  <si>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</si>
  <si>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</si>
  <si>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</si>
  <si>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</si>
  <si>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</si>
  <si>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</si>
  <si>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</si>
  <si>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</si>
  <si>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</si>
  <si>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</si>
  <si>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</si>
  <si>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</si>
  <si>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</si>
  <si>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</si>
  <si>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</si>
  <si>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</si>
  <si>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</si>
  <si>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</si>
  <si>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</si>
  <si>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</si>
  <si>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</si>
  <si>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</si>
  <si>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</si>
  <si>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</si>
  <si>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</si>
  <si>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</si>
  <si>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</si>
  <si>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</si>
  <si>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</si>
  <si>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</si>
  <si>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</si>
  <si>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</si>
  <si>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</si>
  <si>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</si>
  <si>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</si>
  <si>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</si>
  <si>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</si>
  <si>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</si>
  <si>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</si>
  <si>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</si>
  <si>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</si>
  <si>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</si>
  <si>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</si>
  <si>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</si>
  <si>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</si>
  <si>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</si>
  <si>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</si>
  <si>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</si>
  <si>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</si>
  <si>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</si>
  <si>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</si>
  <si>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</si>
  <si>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</si>
  <si>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</si>
  <si>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</si>
  <si>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</si>
  <si>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</si>
  <si>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</si>
  <si>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</si>
  <si>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</si>
  <si>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</si>
  <si>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</si>
  <si>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</si>
  <si>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</si>
  <si>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</si>
  <si>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</si>
  <si>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</si>
  <si>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</si>
  <si>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</si>
  <si>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</si>
  <si>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</si>
  <si>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</si>
  <si>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</si>
  <si>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</si>
  <si>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</si>
  <si>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</si>
  <si>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</si>
  <si>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</si>
  <si>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</si>
  <si>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</si>
  <si>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</si>
  <si>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</si>
  <si>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</si>
  <si>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</si>
  <si>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</si>
  <si>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</si>
  <si>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</si>
  <si>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</si>
  <si>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</si>
  <si>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</si>
  <si>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</si>
  <si>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</si>
  <si>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</si>
  <si>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</si>
  <si>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</si>
  <si>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</si>
  <si>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</si>
  <si>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</si>
  <si>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</si>
  <si>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</si>
  <si>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</si>
  <si>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</si>
  <si>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</si>
  <si>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</si>
  <si>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</si>
  <si>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</si>
  <si>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</si>
  <si>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</si>
  <si>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</si>
  <si>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</si>
  <si>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</si>
  <si>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</si>
  <si>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</si>
  <si>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</si>
  <si>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</si>
  <si>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</si>
  <si>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</si>
  <si>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</si>
  <si>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</si>
  <si>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</si>
  <si>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</si>
  <si>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</si>
  <si>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</si>
  <si>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</si>
  <si>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</si>
  <si>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</si>
  <si>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</si>
  <si>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</si>
  <si>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</si>
  <si>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</si>
  <si>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</si>
  <si>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</si>
  <si>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</si>
  <si>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</si>
  <si>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</si>
  <si>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</si>
  <si>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</si>
  <si>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</si>
  <si>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</si>
  <si>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</si>
  <si>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</si>
  <si>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</si>
  <si>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</si>
  <si>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</si>
  <si>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</si>
  <si>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</si>
  <si>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</si>
  <si>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</si>
  <si>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</si>
  <si>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</si>
  <si>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</si>
  <si>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</si>
  <si>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</si>
  <si>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</si>
  <si>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</si>
  <si>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</si>
  <si>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</si>
  <si>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</si>
  <si>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</si>
  <si>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</si>
  <si>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</si>
  <si>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</si>
  <si>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</si>
  <si>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</si>
  <si>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</si>
  <si>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</si>
  <si>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</si>
  <si>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</si>
  <si>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</si>
  <si>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</si>
  <si>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</si>
  <si>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</si>
  <si>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</si>
  <si>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</si>
  <si>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</si>
  <si>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</si>
  <si>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</si>
  <si>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</si>
  <si>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</si>
  <si>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</si>
  <si>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</si>
  <si>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</si>
  <si>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</si>
  <si>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</si>
  <si>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</si>
  <si>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</si>
  <si>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</si>
  <si>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</si>
  <si>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</si>
  <si>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</si>
  <si>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</si>
  <si>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</si>
  <si>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</si>
  <si>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</si>
  <si>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</si>
  <si>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</si>
  <si>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</si>
  <si>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</si>
  <si>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</si>
  <si>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</si>
  <si>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</si>
  <si>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</si>
  <si>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</si>
  <si>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</si>
  <si>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</si>
  <si>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</si>
  <si>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</si>
  <si>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</si>
  <si>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</si>
  <si>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</si>
  <si>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</si>
  <si>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</si>
  <si>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</si>
  <si>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</si>
  <si>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</si>
  <si>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</si>
  <si>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</si>
  <si>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</si>
  <si>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</si>
  <si>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</si>
  <si>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</si>
  <si>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</si>
  <si>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</si>
  <si>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</si>
  <si>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</si>
  <si>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</si>
  <si>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</si>
  <si>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</si>
  <si>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</si>
  <si>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</si>
  <si>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</si>
  <si>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</si>
  <si>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</si>
  <si>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</si>
  <si>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</si>
  <si>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</si>
  <si>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</si>
  <si>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</si>
  <si>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</si>
  <si>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</si>
  <si>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</si>
  <si>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</si>
  <si>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</si>
  <si>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</si>
  <si>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</si>
  <si>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</si>
  <si>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</si>
  <si>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</si>
  <si>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</si>
  <si>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</si>
  <si>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</si>
  <si>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</si>
  <si>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</si>
  <si>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</si>
  <si>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</si>
  <si>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</si>
  <si>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</si>
  <si>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</si>
  <si>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</si>
  <si>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</si>
  <si>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</si>
  <si>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</si>
  <si>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</si>
  <si>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</si>
  <si>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</si>
  <si>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</si>
  <si>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</si>
  <si>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</si>
  <si>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</si>
  <si>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</si>
  <si>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</si>
  <si>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</si>
  <si>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</si>
  <si>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</si>
  <si>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</si>
  <si>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</si>
  <si>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</si>
  <si>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</si>
  <si>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</si>
  <si>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</si>
  <si>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</si>
  <si>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</si>
  <si>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</si>
  <si>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</si>
  <si>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</si>
  <si>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</si>
  <si>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</si>
  <si>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</si>
  <si>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</si>
  <si>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</si>
  <si>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</si>
  <si>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</si>
  <si>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</si>
  <si>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</si>
  <si>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</si>
  <si>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</si>
  <si>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</si>
  <si>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</si>
  <si>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</si>
  <si>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</si>
  <si>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</si>
  <si>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</si>
  <si>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</si>
  <si>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</si>
  <si>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</si>
  <si>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</si>
  <si>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</si>
  <si>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</si>
  <si>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</si>
  <si>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</si>
  <si>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</si>
  <si>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</si>
  <si>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</si>
  <si>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</si>
  <si>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</si>
  <si>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</si>
  <si>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</si>
  <si>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</si>
  <si>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</si>
  <si>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</si>
  <si>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</si>
  <si>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</si>
  <si>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</si>
  <si>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</si>
  <si>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</si>
  <si>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</si>
  <si>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</si>
  <si>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</si>
  <si>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</si>
  <si>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</si>
  <si>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</si>
  <si>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</si>
  <si>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</si>
  <si>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</si>
  <si>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</si>
  <si>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</si>
  <si>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</si>
  <si>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</si>
  <si>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</si>
  <si>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</si>
  <si>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</si>
  <si>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</si>
  <si>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</si>
  <si>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</si>
  <si>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</si>
  <si>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</si>
  <si>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</si>
  <si>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</si>
  <si>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</si>
  <si>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</si>
  <si>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</si>
  <si>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</si>
  <si>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</si>
  <si>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</si>
  <si>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</si>
  <si>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</si>
  <si>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</si>
  <si>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</si>
  <si>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</si>
  <si>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</si>
  <si>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</si>
  <si>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</si>
  <si>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</si>
  <si>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</si>
  <si>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</si>
  <si>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</si>
  <si>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</si>
  <si>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</si>
  <si>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</si>
  <si>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</si>
  <si>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</si>
  <si>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</si>
  <si>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</si>
  <si>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</si>
  <si>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</si>
  <si>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</si>
  <si>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</si>
  <si>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</si>
  <si>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</si>
  <si>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</si>
  <si>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</si>
  <si>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</si>
  <si>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</si>
  <si>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</si>
  <si>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</si>
  <si>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</si>
  <si>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</si>
  <si>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</si>
  <si>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</si>
  <si>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</si>
  <si>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</si>
  <si>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</si>
  <si>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</si>
  <si>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</si>
  <si>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</si>
  <si>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</si>
  <si>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</si>
  <si>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</si>
  <si>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</si>
  <si>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</si>
  <si>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</si>
  <si>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</si>
  <si>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</si>
  <si>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</si>
  <si>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</si>
  <si>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</si>
  <si>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</si>
  <si>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</si>
  <si>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</si>
  <si>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</si>
  <si>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</si>
  <si>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</si>
  <si>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</si>
  <si>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</si>
  <si>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</si>
  <si>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</si>
  <si>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</si>
  <si>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</si>
  <si>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</si>
  <si>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</si>
  <si>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</si>
  <si>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</si>
  <si>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</si>
  <si>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</si>
  <si>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</si>
  <si>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</si>
  <si>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</si>
  <si>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</si>
  <si>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</si>
  <si>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</si>
  <si>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</si>
  <si>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</si>
  <si>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</si>
  <si>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</si>
  <si>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</si>
  <si>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</si>
  <si>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</si>
  <si>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</si>
  <si>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</si>
  <si>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</si>
  <si>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</si>
  <si>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</si>
  <si>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</si>
  <si>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</si>
  <si>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</si>
  <si>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</si>
  <si>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</si>
  <si>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</si>
  <si>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</si>
  <si>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</si>
  <si>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</si>
  <si>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</si>
  <si>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</si>
  <si>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</si>
  <si>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</si>
  <si>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</si>
  <si>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</si>
  <si>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</si>
  <si>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</si>
  <si>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</si>
  <si>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</si>
  <si>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</si>
  <si>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</si>
  <si>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</si>
  <si>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</si>
  <si>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</si>
  <si>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</si>
  <si>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</si>
  <si>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</si>
  <si>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</si>
  <si>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</si>
  <si>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</si>
  <si>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</si>
  <si>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</si>
  <si>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</si>
  <si>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</si>
  <si>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</si>
  <si>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</si>
  <si>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</si>
  <si>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</si>
  <si>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</si>
  <si>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</si>
  <si>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</si>
  <si>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</si>
  <si>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</si>
  <si>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</si>
  <si>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</si>
  <si>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</si>
  <si>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</si>
  <si>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</si>
  <si>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</si>
  <si>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</si>
  <si>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</si>
  <si>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</si>
  <si>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</si>
  <si>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</si>
  <si>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</si>
  <si>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</si>
  <si>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</si>
  <si>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</si>
  <si>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</si>
  <si>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</si>
  <si>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</si>
  <si>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</si>
  <si>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</si>
  <si>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</si>
  <si>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</si>
  <si>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</si>
  <si>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</si>
  <si>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</si>
  <si>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</si>
  <si>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</si>
  <si>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</si>
  <si>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</si>
  <si>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</si>
  <si>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</si>
  <si>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</si>
  <si>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</si>
  <si>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</si>
  <si>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</si>
  <si>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</si>
  <si>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</si>
  <si>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</si>
  <si>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</si>
  <si>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</si>
  <si>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</si>
  <si>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</si>
  <si>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</si>
  <si>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</si>
  <si>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</si>
  <si>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</si>
  <si>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</si>
  <si>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</si>
  <si>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</si>
  <si>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</si>
  <si>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</si>
  <si>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</si>
  <si>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</si>
  <si>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</si>
  <si>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</si>
  <si>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</si>
  <si>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</si>
  <si>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</si>
  <si>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</si>
  <si>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</si>
  <si>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</si>
  <si>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</si>
  <si>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</si>
  <si>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</si>
  <si>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</si>
  <si>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</si>
  <si>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</si>
  <si>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</si>
  <si>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</si>
  <si>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</si>
  <si>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</si>
  <si>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</si>
  <si>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</si>
  <si>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</si>
  <si>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</si>
  <si>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</si>
  <si>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</si>
  <si>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</si>
  <si>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</si>
  <si>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</si>
  <si>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</si>
  <si>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</si>
  <si>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</si>
  <si>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</si>
  <si>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</si>
  <si>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</si>
  <si>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</si>
  <si>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</si>
  <si>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</si>
  <si>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</si>
  <si>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</si>
  <si>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</si>
  <si>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</si>
  <si>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</si>
  <si>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</si>
  <si>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</si>
  <si>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</si>
  <si>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</si>
  <si>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</si>
  <si>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</si>
  <si>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</si>
  <si>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</si>
  <si>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</si>
  <si>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</si>
  <si>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</si>
  <si>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</si>
  <si>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</si>
  <si>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</si>
  <si>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</si>
  <si>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</si>
  <si>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</si>
  <si>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</si>
  <si>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</si>
  <si>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</si>
  <si>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</si>
  <si>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</si>
  <si>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</si>
  <si>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</si>
  <si>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</si>
  <si>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</si>
  <si>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</si>
  <si>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</si>
  <si>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</si>
  <si>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</si>
  <si>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</si>
  <si>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</si>
  <si>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</si>
  <si>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</si>
  <si>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</si>
  <si>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</si>
  <si>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</si>
  <si>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</si>
  <si>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</si>
  <si>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</si>
  <si>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</si>
  <si>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</si>
  <si>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</si>
  <si>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</si>
  <si>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</si>
  <si>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</si>
  <si>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</si>
  <si>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</si>
  <si>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</si>
  <si>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</si>
  <si>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</si>
  <si>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</si>
  <si>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</si>
  <si>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</si>
  <si>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</si>
  <si>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</si>
  <si>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</si>
  <si>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</si>
  <si>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</si>
  <si>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</si>
  <si>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</si>
  <si>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</si>
  <si>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</si>
  <si>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</si>
  <si>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</si>
  <si>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</si>
  <si>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</si>
  <si>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</si>
  <si>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</si>
  <si>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</si>
  <si>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</si>
  <si>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</si>
  <si>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</si>
  <si>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</si>
  <si>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</si>
  <si>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</si>
  <si>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</si>
  <si>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</si>
  <si>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</si>
  <si>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</si>
  <si>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</si>
  <si>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</si>
  <si>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</si>
  <si>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</si>
  <si>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</si>
  <si>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</si>
  <si>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</si>
  <si>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</si>
  <si>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</si>
  <si>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</si>
  <si>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</si>
  <si>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</si>
  <si>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</si>
  <si>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</si>
  <si>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</si>
  <si>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</si>
  <si>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</si>
  <si>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</si>
  <si>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</si>
  <si>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</si>
  <si>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</si>
  <si>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</si>
  <si>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</si>
  <si>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</si>
  <si>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</si>
  <si>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</si>
  <si>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</si>
  <si>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</si>
  <si>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</si>
  <si>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</si>
  <si>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</si>
  <si>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</si>
  <si>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</si>
  <si>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</si>
  <si>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</si>
  <si>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</si>
  <si>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</si>
  <si>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</si>
  <si>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</si>
  <si>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</si>
  <si>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</si>
  <si>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</si>
  <si>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</si>
  <si>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</si>
  <si>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</si>
  <si>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</si>
  <si>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</si>
  <si>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</si>
  <si>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</si>
  <si>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</si>
  <si>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</si>
  <si>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</si>
  <si>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</si>
  <si>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</si>
  <si>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</si>
  <si>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</si>
  <si>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</si>
  <si>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</si>
  <si>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</si>
  <si>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</si>
  <si>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</si>
  <si>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</si>
  <si>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</si>
  <si>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</si>
  <si>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</si>
  <si>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</si>
  <si>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</si>
  <si>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</si>
  <si>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</si>
  <si>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</si>
  <si>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</si>
  <si>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</si>
  <si>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</si>
  <si>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</si>
  <si>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</si>
  <si>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</si>
  <si>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</si>
  <si>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</si>
  <si>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</si>
  <si>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</si>
  <si>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</si>
  <si>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</si>
  <si>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</si>
  <si>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</si>
  <si>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</si>
  <si>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</si>
  <si>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</si>
  <si>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</si>
  <si>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</si>
  <si>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</si>
  <si>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</si>
  <si>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</si>
  <si>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</si>
  <si>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</si>
  <si>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</si>
  <si>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</si>
  <si>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</si>
  <si>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</si>
  <si>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</si>
  <si>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</si>
  <si>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</si>
  <si>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</si>
  <si>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</si>
  <si>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</si>
  <si>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</si>
  <si>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</si>
  <si>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</si>
  <si>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</si>
  <si>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</si>
  <si>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</si>
  <si>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</si>
  <si>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</si>
  <si>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</si>
  <si>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</si>
  <si>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</si>
  <si>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</si>
  <si>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</si>
  <si>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</si>
  <si>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</si>
  <si>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</si>
  <si>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</si>
  <si>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</si>
  <si>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</si>
  <si>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</si>
  <si>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</si>
  <si>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</si>
  <si>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</si>
  <si>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</si>
  <si>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</si>
  <si>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</si>
  <si>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</si>
  <si>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</si>
  <si>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</si>
  <si>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</si>
  <si>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</si>
  <si>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</si>
  <si>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</si>
  <si>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</si>
  <si>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</si>
  <si>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</si>
  <si>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</si>
  <si>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</si>
  <si>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</si>
  <si>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</si>
  <si>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</si>
  <si>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</si>
  <si>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</si>
  <si>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</si>
  <si>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</si>
  <si>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</si>
  <si>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</si>
  <si>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</si>
  <si>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</si>
  <si>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</si>
  <si>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</si>
  <si>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</si>
  <si>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</si>
  <si>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</si>
  <si>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</si>
  <si>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</si>
  <si>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</si>
  <si>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</si>
  <si>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</si>
  <si>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</si>
  <si>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</si>
  <si>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</si>
  <si>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</si>
  <si>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</si>
  <si>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</si>
  <si>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</si>
  <si>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</si>
  <si>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</si>
  <si>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</si>
  <si>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</si>
  <si>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</si>
  <si>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</si>
  <si>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</si>
  <si>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</si>
  <si>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</si>
  <si>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</si>
  <si>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</si>
  <si>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</si>
  <si>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</si>
  <si>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</si>
  <si>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</si>
  <si>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</si>
  <si>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</si>
  <si>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</si>
  <si>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</si>
  <si>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</si>
  <si>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</si>
  <si>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</si>
  <si>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</si>
  <si>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</si>
  <si>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</si>
  <si>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</si>
  <si>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</si>
  <si>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</si>
  <si>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</si>
  <si>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</si>
  <si>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</si>
  <si>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</si>
  <si>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</si>
  <si>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</si>
  <si>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</si>
  <si>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</si>
  <si>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</si>
  <si>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</si>
  <si>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</si>
  <si>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</si>
  <si>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</si>
  <si>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</si>
  <si>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</si>
  <si>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</si>
  <si>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</si>
  <si>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</si>
  <si>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</si>
  <si>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</si>
  <si>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</si>
  <si>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</si>
  <si>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</si>
  <si>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</si>
  <si>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</si>
  <si>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</si>
  <si>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</si>
  <si>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</si>
  <si>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</si>
  <si>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</si>
  <si>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</si>
  <si>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</si>
  <si>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</si>
  <si>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</si>
  <si>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</si>
  <si>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</si>
  <si>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</si>
  <si>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</si>
  <si>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</si>
  <si>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</si>
  <si>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</si>
  <si>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</si>
  <si>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</si>
  <si>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</si>
  <si>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</si>
  <si>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</si>
  <si>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</si>
  <si>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</si>
  <si>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</si>
  <si>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</si>
  <si>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</si>
  <si>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</si>
  <si>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</si>
  <si>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</si>
  <si>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</si>
  <si>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</si>
  <si>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</si>
  <si>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</si>
  <si>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</si>
  <si>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</si>
  <si>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</si>
  <si>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</si>
  <si>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</si>
  <si>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</si>
  <si>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</si>
  <si>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</si>
  <si>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</si>
  <si>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</si>
  <si>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</si>
  <si>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</si>
  <si>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</si>
  <si>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</si>
  <si>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</si>
  <si>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</si>
  <si>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</si>
  <si>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</si>
  <si>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</si>
  <si>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</si>
  <si>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</si>
  <si>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</si>
  <si>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</si>
  <si>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</si>
  <si>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</si>
  <si>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</si>
  <si>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</si>
  <si>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</si>
  <si>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</si>
  <si>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</si>
  <si>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</si>
  <si>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</si>
  <si>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</si>
  <si>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</si>
  <si>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</si>
  <si>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</si>
  <si>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</si>
  <si>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</si>
  <si>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</si>
  <si>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</si>
  <si>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</si>
  <si>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</si>
  <si>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</si>
  <si>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</si>
  <si>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</si>
  <si>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</si>
  <si>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</si>
  <si>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</si>
  <si>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</si>
  <si>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</si>
  <si>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</si>
  <si>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</si>
  <si>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</si>
  <si>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</si>
  <si>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</si>
  <si>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</si>
  <si>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</si>
  <si>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</si>
  <si>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</si>
  <si>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</si>
  <si>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</si>
  <si>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</si>
  <si>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</si>
  <si>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</si>
  <si>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</si>
  <si>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</si>
  <si>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</si>
  <si>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</si>
  <si>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</si>
  <si>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</si>
  <si>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</si>
  <si>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</si>
  <si>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</si>
  <si>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</si>
  <si>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</si>
  <si>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</si>
  <si>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</si>
  <si>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</si>
  <si>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</si>
  <si>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</si>
  <si>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</si>
  <si>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</si>
  <si>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</si>
  <si>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</si>
  <si>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</si>
  <si>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</si>
  <si>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</si>
  <si>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</si>
  <si>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</si>
  <si>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</si>
  <si>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</si>
  <si>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</si>
  <si>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</si>
  <si>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</si>
  <si>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</si>
  <si>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</si>
  <si>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</si>
  <si>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</si>
  <si>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</si>
  <si>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</si>
  <si>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</si>
  <si>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</si>
  <si>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</si>
  <si>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</si>
  <si>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</si>
  <si>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</si>
  <si>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</si>
  <si>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</si>
  <si>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</si>
  <si>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</si>
  <si>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</si>
  <si>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</si>
  <si>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</si>
  <si>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</si>
  <si>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</si>
  <si>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</si>
  <si>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</si>
  <si>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</si>
  <si>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</si>
  <si>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</si>
  <si>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</si>
  <si>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</si>
  <si>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</si>
  <si>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</si>
  <si>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</si>
  <si>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</si>
  <si>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</si>
  <si>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</si>
  <si>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</si>
  <si>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</si>
  <si>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</si>
  <si>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</si>
  <si>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</si>
  <si>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</si>
  <si>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</si>
  <si>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</si>
  <si>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</si>
  <si>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</si>
  <si>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</si>
  <si>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</si>
  <si>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</si>
  <si>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</si>
  <si>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</si>
  <si>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</si>
  <si>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</si>
  <si>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</si>
  <si>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</si>
  <si>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</si>
  <si>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</si>
  <si>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</si>
  <si>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</si>
  <si>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</si>
  <si>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</si>
  <si>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</si>
  <si>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</si>
  <si>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</si>
  <si>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</si>
  <si>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</si>
  <si>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</si>
  <si>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</si>
  <si>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</si>
  <si>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</si>
  <si>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</si>
  <si>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</si>
  <si>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</si>
  <si>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</si>
  <si>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</si>
  <si>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</si>
  <si>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</si>
  <si>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</si>
  <si>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</si>
  <si>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</si>
  <si>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</si>
  <si>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</si>
  <si>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</si>
  <si>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</si>
  <si>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</si>
  <si>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</si>
  <si>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</si>
  <si>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</si>
  <si>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</si>
  <si>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</si>
  <si>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</si>
  <si>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</si>
  <si>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</si>
  <si>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</si>
  <si>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</si>
  <si>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</si>
  <si>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</si>
  <si>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</si>
  <si>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</si>
  <si>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</si>
  <si>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</si>
  <si>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</si>
  <si>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</si>
  <si>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</si>
  <si>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</si>
  <si>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</si>
  <si>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</si>
  <si>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</si>
  <si>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</si>
  <si>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</si>
  <si>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</si>
  <si>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</si>
  <si>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</si>
  <si>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</si>
  <si>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</si>
  <si>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</si>
  <si>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</si>
  <si>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</si>
  <si>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</si>
  <si>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</si>
  <si>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</si>
  <si>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</si>
  <si>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</si>
  <si>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</si>
  <si>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</si>
  <si>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</si>
  <si>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</si>
  <si>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</si>
  <si>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</si>
  <si>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</si>
  <si>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</si>
  <si>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</si>
  <si>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</si>
  <si>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</si>
  <si>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</si>
  <si>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</si>
  <si>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</si>
  <si>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</si>
  <si>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</si>
  <si>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</si>
  <si>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</si>
  <si>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</si>
  <si>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</si>
  <si>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</si>
  <si>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</si>
  <si>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</si>
  <si>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</si>
  <si>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</si>
  <si>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</si>
  <si>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</si>
  <si>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</si>
  <si>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</si>
  <si>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</si>
  <si>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</si>
  <si>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</si>
  <si>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</si>
  <si>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</si>
  <si>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</si>
  <si>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</si>
  <si>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</si>
  <si>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</si>
  <si>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</si>
  <si>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</si>
  <si>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</si>
  <si>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</si>
  <si>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</si>
  <si>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</si>
  <si>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</si>
  <si>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</si>
  <si>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</si>
  <si>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</si>
  <si>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</si>
  <si>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</si>
  <si>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</si>
  <si>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</si>
  <si>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</si>
  <si>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</si>
  <si>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</si>
  <si>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</si>
  <si>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</si>
  <si>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</si>
  <si>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</si>
  <si>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</si>
  <si>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</si>
  <si>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</si>
  <si>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</si>
  <si>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</si>
  <si>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</si>
  <si>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</si>
  <si>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</si>
  <si>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</si>
  <si>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</si>
  <si>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</si>
  <si>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</si>
  <si>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</si>
  <si>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</si>
  <si>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</si>
  <si>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</si>
  <si>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</si>
  <si>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</si>
  <si>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</si>
  <si>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</si>
  <si>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</si>
  <si>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</si>
  <si>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</si>
  <si>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</si>
  <si>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</si>
  <si>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</si>
  <si>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</si>
  <si>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</si>
  <si>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</si>
  <si>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</si>
  <si>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</si>
  <si>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</si>
  <si>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</si>
  <si>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</si>
  <si>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</si>
  <si>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</si>
  <si>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</si>
  <si>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</si>
  <si>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</si>
  <si>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</si>
  <si>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</si>
  <si>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</si>
  <si>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</si>
  <si>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</si>
  <si>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</si>
  <si>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</si>
  <si>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</si>
  <si>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</si>
  <si>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</si>
  <si>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</si>
  <si>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</si>
  <si>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</si>
  <si>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</si>
  <si>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</si>
  <si>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</si>
  <si>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</si>
  <si>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</si>
  <si>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</si>
  <si>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</si>
  <si>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</si>
  <si>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</si>
  <si>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</si>
  <si>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</si>
  <si>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</si>
  <si>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</si>
  <si>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</si>
  <si>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</si>
  <si>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</si>
  <si>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</si>
  <si>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</si>
  <si>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</si>
  <si>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</si>
  <si>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</si>
  <si>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</si>
  <si>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</si>
  <si>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</si>
  <si>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</si>
  <si>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</si>
  <si>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</si>
  <si>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</si>
  <si>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</si>
  <si>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</si>
  <si>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</si>
  <si>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</si>
  <si>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</si>
  <si>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</si>
  <si>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</si>
  <si>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</si>
  <si>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</si>
  <si>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</si>
  <si>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</si>
  <si>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</si>
  <si>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</si>
  <si>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</si>
  <si>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</si>
  <si>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</si>
  <si>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</si>
  <si>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</si>
  <si>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</si>
  <si>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</si>
  <si>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</si>
  <si>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</si>
  <si>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</si>
  <si>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</si>
  <si>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</si>
  <si>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</si>
  <si>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</si>
  <si>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</si>
  <si>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</si>
  <si>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</si>
  <si>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</si>
  <si>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</si>
  <si>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</si>
  <si>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</si>
  <si>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</si>
  <si>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</si>
  <si>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</si>
  <si>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</si>
  <si>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</si>
  <si>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</si>
  <si>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</si>
  <si>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</si>
  <si>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</si>
  <si>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</si>
  <si>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</si>
  <si>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</si>
  <si>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</si>
  <si>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</si>
  <si>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</si>
  <si>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</si>
  <si>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</si>
  <si>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</si>
  <si>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</si>
  <si>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</si>
  <si>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</si>
  <si>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</si>
  <si>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</si>
  <si>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</si>
  <si>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</si>
  <si>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</si>
  <si>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</si>
  <si>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</si>
  <si>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</si>
  <si>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</si>
  <si>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</si>
  <si>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</si>
  <si>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</si>
  <si>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</si>
  <si>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</si>
  <si>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</si>
  <si>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</si>
  <si>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</si>
  <si>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</si>
  <si>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</si>
  <si>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</si>
  <si>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</si>
  <si>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</si>
  <si>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</si>
  <si>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</si>
  <si>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</si>
  <si>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</si>
  <si>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</si>
  <si>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</si>
  <si>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</si>
  <si>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</si>
  <si>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</si>
  <si>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</si>
  <si>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</si>
  <si>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</si>
  <si>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</si>
  <si>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</si>
  <si>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</si>
  <si>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</si>
  <si>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</si>
  <si>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</si>
  <si>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</si>
  <si>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</si>
  <si>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</si>
  <si>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</si>
  <si>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</si>
  <si>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</si>
  <si>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</si>
  <si>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</si>
  <si>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</si>
  <si>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</si>
  <si>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</si>
  <si>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</si>
  <si>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</si>
  <si>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</si>
  <si>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</si>
  <si>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</si>
  <si>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</si>
  <si>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</si>
  <si>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</si>
  <si>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</si>
  <si>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</si>
  <si>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</si>
  <si>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</si>
  <si>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</si>
  <si>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</si>
  <si>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</si>
  <si>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</si>
  <si>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</si>
  <si>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</si>
  <si>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</si>
  <si>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</si>
  <si>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</si>
  <si>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</si>
  <si>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</si>
  <si>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</si>
  <si>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</si>
  <si>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</si>
  <si>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</si>
  <si>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</si>
  <si>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</si>
  <si>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</si>
  <si>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</si>
  <si>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</si>
  <si>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</si>
  <si>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</si>
  <si>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</si>
  <si>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</si>
  <si>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</si>
  <si>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</si>
  <si>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</si>
  <si>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</si>
  <si>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</si>
  <si>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</si>
  <si>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</si>
  <si>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</si>
  <si>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</si>
  <si>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</si>
  <si>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</si>
  <si>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</si>
  <si>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</si>
  <si>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</si>
  <si>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</si>
  <si>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</si>
  <si>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</si>
  <si>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</si>
  <si>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</si>
  <si>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</si>
  <si>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</si>
  <si>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</si>
  <si>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</si>
  <si>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</si>
  <si>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</si>
  <si>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</si>
  <si>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</si>
  <si>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</si>
  <si>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</si>
  <si>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</si>
  <si>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</si>
  <si>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</si>
  <si>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</si>
  <si>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</si>
  <si>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</si>
  <si>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</si>
  <si>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</si>
  <si>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</si>
  <si>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</si>
  <si>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</si>
  <si>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</si>
  <si>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</si>
  <si>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</si>
  <si>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</si>
  <si>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</si>
  <si>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</si>
  <si>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</si>
  <si>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</si>
  <si>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</si>
  <si>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</si>
  <si>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</si>
  <si>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</si>
  <si>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</si>
  <si>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</si>
  <si>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</si>
  <si>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</si>
  <si>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</si>
  <si>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</si>
  <si>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</si>
  <si>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</si>
  <si>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</si>
  <si>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</si>
  <si>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</si>
  <si>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</si>
  <si>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</si>
  <si>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</si>
  <si>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</si>
  <si>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</si>
  <si>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</si>
  <si>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</si>
  <si>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</si>
  <si>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</si>
  <si>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</si>
  <si>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</si>
  <si>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</si>
  <si>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</si>
  <si>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</si>
  <si>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</si>
  <si>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</si>
  <si>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</si>
  <si>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</si>
  <si>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</si>
  <si>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</si>
  <si>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</si>
  <si>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</si>
  <si>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</si>
  <si>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</si>
  <si>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</si>
  <si>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</si>
  <si>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</si>
  <si>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</si>
  <si>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</si>
  <si>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</si>
  <si>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</si>
  <si>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</si>
  <si>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</si>
  <si>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</si>
  <si>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</si>
  <si>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</si>
  <si>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</si>
  <si>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</si>
  <si>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</si>
  <si>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</si>
  <si>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</si>
  <si>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</si>
  <si>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</si>
  <si>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</si>
  <si>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</si>
  <si>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</si>
  <si>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</si>
  <si>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</si>
  <si>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</si>
  <si>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</si>
  <si>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</si>
  <si>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</si>
  <si>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</si>
  <si>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</si>
  <si>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</si>
  <si>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</si>
  <si>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</si>
  <si>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</si>
  <si>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</si>
  <si>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</si>
  <si>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</si>
  <si>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</si>
  <si>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</si>
  <si>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</si>
  <si>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</si>
  <si>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</si>
  <si>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</si>
  <si>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</si>
  <si>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</si>
  <si>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</si>
  <si>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</si>
  <si>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</si>
  <si>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</si>
  <si>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</si>
  <si>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</si>
  <si>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</si>
  <si>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</si>
  <si>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</si>
  <si>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</si>
  <si>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</si>
  <si>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</si>
  <si>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</si>
  <si>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</si>
  <si>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</si>
  <si>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</si>
  <si>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</si>
  <si>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</si>
  <si>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</si>
  <si>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</si>
  <si>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</si>
  <si>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</si>
  <si>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</si>
  <si>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</si>
  <si>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</si>
  <si>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</si>
  <si>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</si>
  <si>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</si>
  <si>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</si>
  <si>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</si>
  <si>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</si>
  <si>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</si>
  <si>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</si>
  <si>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</si>
  <si>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</si>
  <si>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</si>
  <si>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</si>
  <si>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</si>
  <si>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</si>
  <si>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</si>
  <si>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</si>
  <si>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</si>
  <si>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</si>
  <si>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</si>
  <si>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</si>
  <si>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</si>
  <si>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</si>
  <si>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</si>
  <si>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</si>
  <si>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</si>
  <si>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</si>
  <si>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</si>
  <si>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</si>
  <si>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</si>
  <si>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</si>
  <si>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</si>
  <si>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</si>
  <si>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</si>
  <si>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</si>
  <si>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</si>
  <si>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</si>
  <si>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</si>
  <si>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</si>
  <si>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</si>
  <si>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</si>
  <si>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</si>
  <si>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</si>
  <si>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</si>
  <si>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</si>
  <si>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</si>
  <si>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</si>
  <si>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</si>
  <si>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</si>
  <si>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</si>
  <si>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</si>
  <si>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</si>
  <si>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</si>
  <si>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</si>
  <si>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</si>
  <si>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</si>
  <si>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</si>
  <si>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</si>
  <si>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</si>
  <si>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</si>
  <si>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</si>
  <si>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</si>
  <si>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</si>
  <si>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</si>
  <si>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</si>
  <si>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</si>
  <si>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</si>
  <si>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</si>
  <si>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</si>
  <si>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</si>
  <si>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</si>
  <si>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</si>
  <si>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</si>
  <si>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</si>
  <si>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</si>
  <si>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</si>
  <si>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</si>
  <si>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</si>
  <si>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</si>
  <si>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</si>
  <si>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</si>
  <si>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</si>
  <si>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</si>
  <si>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</si>
  <si>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</si>
  <si>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</si>
  <si>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</si>
  <si>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</si>
  <si>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</si>
  <si>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</si>
  <si>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</si>
  <si>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</si>
  <si>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</si>
  <si>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</si>
  <si>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</si>
  <si>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</si>
  <si>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</si>
  <si>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</si>
  <si>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</si>
  <si>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</si>
  <si>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</si>
  <si>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</si>
  <si>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</si>
  <si>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</si>
  <si>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</si>
  <si>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</si>
  <si>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</si>
  <si>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</si>
  <si>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</si>
  <si>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</si>
  <si>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</si>
  <si>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</si>
  <si>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</si>
  <si>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</si>
  <si>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</si>
  <si>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</si>
  <si>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</si>
  <si>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</si>
  <si>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</si>
  <si>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</si>
  <si>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</si>
  <si>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</si>
  <si>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</si>
  <si>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</si>
  <si>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</si>
  <si>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</si>
  <si>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</si>
  <si>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</si>
  <si>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</si>
  <si>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</si>
  <si>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</si>
  <si>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</si>
  <si>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</si>
  <si>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</si>
  <si>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</si>
  <si>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</si>
  <si>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</si>
  <si>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</si>
  <si>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</si>
  <si>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</si>
  <si>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</si>
  <si>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</si>
  <si>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</si>
  <si>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</si>
  <si>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</si>
  <si>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</si>
  <si>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</si>
  <si>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</si>
  <si>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</si>
  <si>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</si>
  <si>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</si>
  <si>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</si>
  <si>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</si>
  <si>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</si>
  <si>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</si>
  <si>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</si>
  <si>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</si>
  <si>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</si>
  <si>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</si>
  <si>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</si>
  <si>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</si>
  <si>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</si>
  <si>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</si>
  <si>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</si>
  <si>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</si>
  <si>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</si>
  <si>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</si>
  <si>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</si>
  <si>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</si>
  <si>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</si>
  <si>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</si>
  <si>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</si>
  <si>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</si>
  <si>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</si>
  <si>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</si>
  <si>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</si>
  <si>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</si>
  <si>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</si>
  <si>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</si>
  <si>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</si>
  <si>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</si>
  <si>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</si>
  <si>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</si>
  <si>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</si>
  <si>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</si>
  <si>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</si>
  <si>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</si>
  <si>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</si>
  <si>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</si>
  <si>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</si>
  <si>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</si>
  <si>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</si>
  <si>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</si>
  <si>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</si>
  <si>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</si>
  <si>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</si>
  <si>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</si>
  <si>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</si>
  <si>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</si>
  <si>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</si>
  <si>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</si>
  <si>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</si>
  <si>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</si>
  <si>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</si>
  <si>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</si>
  <si>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</si>
  <si>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</si>
  <si>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</si>
  <si>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</si>
  <si>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</si>
  <si>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</si>
  <si>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</si>
  <si>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</si>
  <si>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</si>
  <si>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</si>
  <si>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</si>
  <si>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</si>
  <si>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</si>
  <si>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</si>
  <si>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</si>
  <si>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</si>
  <si>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</si>
  <si>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</si>
  <si>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</si>
  <si>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</si>
  <si>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</si>
  <si>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</si>
  <si>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</si>
  <si>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</si>
  <si>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</si>
  <si>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</si>
  <si>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</si>
  <si>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</si>
  <si>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</si>
  <si>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</si>
  <si>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</si>
  <si>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</si>
  <si>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</si>
  <si>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</si>
  <si>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</si>
  <si>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</si>
  <si>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</si>
  <si>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</si>
  <si>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</si>
  <si>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</si>
  <si>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</si>
  <si>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</si>
  <si>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</si>
  <si>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</si>
  <si>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</si>
  <si>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</si>
  <si>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</si>
  <si>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</si>
  <si>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</si>
  <si>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</si>
  <si>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</si>
  <si>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</si>
  <si>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</si>
  <si>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</si>
  <si>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</si>
  <si>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</si>
  <si>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</si>
  <si>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</si>
  <si>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</si>
  <si>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</si>
  <si>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</si>
  <si>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</si>
  <si>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</si>
  <si>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</si>
  <si>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</si>
  <si>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</si>
  <si>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</si>
  <si>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</si>
  <si>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</si>
  <si>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</si>
  <si>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</si>
  <si>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</si>
  <si>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</si>
  <si>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</si>
  <si>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</si>
  <si>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</si>
  <si>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</si>
  <si>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</si>
  <si>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</si>
  <si>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</si>
  <si>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</si>
  <si>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</si>
  <si>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</si>
  <si>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</si>
  <si>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</si>
  <si>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</si>
  <si>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</si>
  <si>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</si>
  <si>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</si>
  <si>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</si>
  <si>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</si>
  <si>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</si>
  <si>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</si>
  <si>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</si>
  <si>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</si>
  <si>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</si>
  <si>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</si>
  <si>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</si>
  <si>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</si>
  <si>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</si>
  <si>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</si>
  <si>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</si>
  <si>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</si>
  <si>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</si>
  <si>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</si>
  <si>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</si>
  <si>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</si>
  <si>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</si>
  <si>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</si>
  <si>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</si>
  <si>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</si>
  <si>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</si>
  <si>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</si>
  <si>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</si>
  <si>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</si>
  <si>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</si>
  <si>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</si>
  <si>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</si>
  <si>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</si>
  <si>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</si>
  <si>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</si>
  <si>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</si>
  <si>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</si>
  <si>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</si>
  <si>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</si>
  <si>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</si>
  <si>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</si>
  <si>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</si>
  <si>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</si>
  <si>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</si>
  <si>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</si>
  <si>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</si>
  <si>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</si>
  <si>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</si>
  <si>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</si>
  <si>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</si>
  <si>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</si>
  <si>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</si>
  <si>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</si>
  <si>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</si>
  <si>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</si>
  <si>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</si>
  <si>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</si>
  <si>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</si>
  <si>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</si>
  <si>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</si>
  <si>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</si>
  <si>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</si>
  <si>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</si>
  <si>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</si>
  <si>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</si>
  <si>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</si>
  <si>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</si>
  <si>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</si>
  <si>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</si>
  <si>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</si>
  <si>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</si>
  <si>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</si>
  <si>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</si>
  <si>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</si>
  <si>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</si>
  <si>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</si>
  <si>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</si>
  <si>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</si>
  <si>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</si>
  <si>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</si>
  <si>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</si>
  <si>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</si>
  <si>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</si>
  <si>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</si>
  <si>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</si>
  <si>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</si>
  <si>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</si>
  <si>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</si>
  <si>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</si>
  <si>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</si>
  <si>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</si>
  <si>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</si>
  <si>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</si>
  <si>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</si>
  <si>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</si>
  <si>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</si>
  <si>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</si>
  <si>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</si>
  <si>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</si>
  <si>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</si>
  <si>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</si>
  <si>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</si>
  <si>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</si>
  <si>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</si>
  <si>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</si>
  <si>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</si>
  <si>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</si>
  <si>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</si>
  <si>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</si>
  <si>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</si>
  <si>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</si>
  <si>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</si>
  <si>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</si>
  <si>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</si>
  <si>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</si>
  <si>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</si>
  <si>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</si>
  <si>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</si>
  <si>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</si>
  <si>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</si>
  <si>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</si>
  <si>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</si>
  <si>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</si>
  <si>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</si>
  <si>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</si>
  <si>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</si>
  <si>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</si>
  <si>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</si>
  <si>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</si>
  <si>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</si>
  <si>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</si>
  <si>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</si>
  <si>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</si>
  <si>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</si>
  <si>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</si>
  <si>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</si>
  <si>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</si>
  <si>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</si>
  <si>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</si>
  <si>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</si>
  <si>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</si>
  <si>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</si>
  <si>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</si>
  <si>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</si>
  <si>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</si>
  <si>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</si>
  <si>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</si>
  <si>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</si>
  <si>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</si>
  <si>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</si>
  <si>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</si>
  <si>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</si>
  <si>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</si>
  <si>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</si>
  <si>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</si>
  <si>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</si>
  <si>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</si>
  <si>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</si>
  <si>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</si>
  <si>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</si>
  <si>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</si>
  <si>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</si>
  <si>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</si>
  <si>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</si>
  <si>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</si>
  <si>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</si>
  <si>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</si>
  <si>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</si>
  <si>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</si>
  <si>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</si>
  <si>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</si>
  <si>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</si>
  <si>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</si>
  <si>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</si>
  <si>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</si>
  <si>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</si>
  <si>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</si>
  <si>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</si>
  <si>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</si>
  <si>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</si>
  <si>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</si>
  <si>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</si>
  <si>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</si>
  <si>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</si>
  <si>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</si>
  <si>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</si>
  <si>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</si>
  <si>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</si>
  <si>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</si>
  <si>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</si>
  <si>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</si>
  <si>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</si>
  <si>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</si>
  <si>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</si>
  <si>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</si>
  <si>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</si>
  <si>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</si>
  <si>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</si>
  <si>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</si>
  <si>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</si>
  <si>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</si>
  <si>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</si>
  <si>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</si>
  <si>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</si>
  <si>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</si>
  <si>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</si>
  <si>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</si>
  <si>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</si>
  <si>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</si>
  <si>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</si>
  <si>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</si>
  <si>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</si>
  <si>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</si>
  <si>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</si>
  <si>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</si>
  <si>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</si>
  <si>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</si>
  <si>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</si>
  <si>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</si>
  <si>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</si>
  <si>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</si>
  <si>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</si>
  <si>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</si>
  <si>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</si>
  <si>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</si>
  <si>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</si>
  <si>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</si>
  <si>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</si>
  <si>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</si>
  <si>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</si>
  <si>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</si>
  <si>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</si>
  <si>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</si>
  <si>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</si>
  <si>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</si>
  <si>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</si>
  <si>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</si>
  <si>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</si>
  <si>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</si>
  <si>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</si>
  <si>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</si>
  <si>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</si>
  <si>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</si>
  <si>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</si>
  <si>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</si>
  <si>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</si>
  <si>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</si>
  <si>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</si>
  <si>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</si>
  <si>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</si>
  <si>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</si>
  <si>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</si>
  <si>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</si>
  <si>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</si>
  <si>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</si>
  <si>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</si>
  <si>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</si>
  <si>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</si>
  <si>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</si>
  <si>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</si>
  <si>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</si>
  <si>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</si>
  <si>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</si>
  <si>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</si>
  <si>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</si>
  <si>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</si>
  <si>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</si>
  <si>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</si>
  <si>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</si>
  <si>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</si>
  <si>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</si>
  <si>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</si>
  <si>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</si>
  <si>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</si>
  <si>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</si>
  <si>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</si>
  <si>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</si>
  <si>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</si>
  <si>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</si>
  <si>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</si>
  <si>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</si>
  <si>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</si>
  <si>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</si>
  <si>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</si>
  <si>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</si>
  <si>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</si>
  <si>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</si>
  <si>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</si>
  <si>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</si>
  <si>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</si>
  <si>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</si>
  <si>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</si>
  <si>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</si>
  <si>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</si>
  <si>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</si>
  <si>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</si>
  <si>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</si>
  <si>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</si>
  <si>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</si>
  <si>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</si>
  <si>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</si>
  <si>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</si>
  <si>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</si>
  <si>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</si>
  <si>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</si>
  <si>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</si>
  <si>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</si>
  <si>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</si>
  <si>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</si>
  <si>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</si>
  <si>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</si>
  <si>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</si>
  <si>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</si>
  <si>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</si>
  <si>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</si>
  <si>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</si>
  <si>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</si>
  <si>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</si>
  <si>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</si>
  <si>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</si>
  <si>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</si>
  <si>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</si>
  <si>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</si>
  <si>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</si>
  <si>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</si>
  <si>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</si>
  <si>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</si>
  <si>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</si>
  <si>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</si>
  <si>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</si>
  <si>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</si>
  <si>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</si>
  <si>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</si>
  <si>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</si>
  <si>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</si>
  <si>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</si>
  <si>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</si>
  <si>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</si>
  <si>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</si>
  <si>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</si>
  <si>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</si>
  <si>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</si>
  <si>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</si>
  <si>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</si>
  <si>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</si>
  <si>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</si>
  <si>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</si>
  <si>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</si>
  <si>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</si>
  <si>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</si>
  <si>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</si>
  <si>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</si>
  <si>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</si>
  <si>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</si>
  <si>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</si>
  <si>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</si>
  <si>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</si>
  <si>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</si>
  <si>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</si>
  <si>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</si>
  <si>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</si>
  <si>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</si>
  <si>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</si>
  <si>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</si>
  <si>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</si>
  <si>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</si>
  <si>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</si>
  <si>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</si>
  <si>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</si>
  <si>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</si>
  <si>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</si>
  <si>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</si>
  <si>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</si>
  <si>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</si>
  <si>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</si>
  <si>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</si>
  <si>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</si>
  <si>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</si>
  <si>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</si>
  <si>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</si>
  <si>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</si>
  <si>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</si>
  <si>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</si>
  <si>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</si>
  <si>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</si>
  <si>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</si>
  <si>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</si>
  <si>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</si>
  <si>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</si>
  <si>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</si>
  <si>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</si>
  <si>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</si>
  <si>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</si>
  <si>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</si>
  <si>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</si>
  <si>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</si>
  <si>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</si>
  <si>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</si>
  <si>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</si>
  <si>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</si>
  <si>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</si>
  <si>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</si>
  <si>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</si>
  <si>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</si>
  <si>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</si>
  <si>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</si>
  <si>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</si>
  <si>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</si>
  <si>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</si>
  <si>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</si>
  <si>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</si>
  <si>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</si>
  <si>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</si>
  <si>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</si>
  <si>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</si>
  <si>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</si>
  <si>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</si>
  <si>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</si>
  <si>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</si>
  <si>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</si>
  <si>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</si>
  <si>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</si>
  <si>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</si>
  <si>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</si>
  <si>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</si>
  <si>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</si>
  <si>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</si>
  <si>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</si>
  <si>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</si>
  <si>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</si>
  <si>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</si>
  <si>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</si>
  <si>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</si>
  <si>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</si>
  <si>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</si>
  <si>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</si>
  <si>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</si>
  <si>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</si>
  <si>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</si>
  <si>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</si>
  <si>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</si>
  <si>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</si>
  <si>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</si>
  <si>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</si>
  <si>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</si>
  <si>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</si>
  <si>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</si>
  <si>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</si>
  <si>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</si>
  <si>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</si>
  <si>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</si>
  <si>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</si>
  <si>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</si>
  <si>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</si>
  <si>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</si>
  <si>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</si>
  <si>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</si>
  <si>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</si>
  <si>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</si>
  <si>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</si>
  <si>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</si>
  <si>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</si>
  <si>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</si>
  <si>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</si>
  <si>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</si>
  <si>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</si>
  <si>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</si>
  <si>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</si>
  <si>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</si>
  <si>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</si>
  <si>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</si>
  <si>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</si>
  <si>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</si>
  <si>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</si>
  <si>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</si>
  <si>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</si>
  <si>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</si>
  <si>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</si>
  <si>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</si>
  <si>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</si>
  <si>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</si>
  <si>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</si>
  <si>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</si>
  <si>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</si>
  <si>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</si>
  <si>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</si>
  <si>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</si>
  <si>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</si>
  <si>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</si>
  <si>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</si>
  <si>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</si>
  <si>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</si>
  <si>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</si>
  <si>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</si>
  <si>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</si>
  <si>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</si>
  <si>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</si>
  <si>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</si>
  <si>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</si>
  <si>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</si>
  <si>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</si>
  <si>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</si>
  <si>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</si>
  <si>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</si>
  <si>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</si>
  <si>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</si>
  <si>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</si>
  <si>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</si>
  <si>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</si>
  <si>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</si>
  <si>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</si>
  <si>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</si>
  <si>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</si>
  <si>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</si>
  <si>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</si>
  <si>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</si>
  <si>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</si>
  <si>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</si>
  <si>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</si>
  <si>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</si>
  <si>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</si>
  <si>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</si>
  <si>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</si>
  <si>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</si>
  <si>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</si>
  <si>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</si>
  <si>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</si>
  <si>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</si>
  <si>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</si>
  <si>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</si>
  <si>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</si>
  <si>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</si>
  <si>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</si>
  <si>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</si>
  <si>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</si>
  <si>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</si>
  <si>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</si>
  <si>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</si>
  <si>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</si>
  <si>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</si>
  <si>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</si>
  <si>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</si>
  <si>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</si>
  <si>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</si>
  <si>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</si>
  <si>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</si>
  <si>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</si>
  <si>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</si>
  <si>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</si>
  <si>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</si>
  <si>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</si>
  <si>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</si>
  <si>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</si>
  <si>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</si>
  <si>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</si>
  <si>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</si>
  <si>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</si>
  <si>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</si>
  <si>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</si>
  <si>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</si>
  <si>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</si>
  <si>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</si>
  <si>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</si>
  <si>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</si>
  <si>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</si>
  <si>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</si>
  <si>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</si>
  <si>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</si>
  <si>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</si>
  <si>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</si>
  <si>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</si>
  <si>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</si>
  <si>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</si>
  <si>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</si>
  <si>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</si>
  <si>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</si>
  <si>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</si>
  <si>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</si>
  <si>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</si>
  <si>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</si>
  <si>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</si>
  <si>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</si>
  <si>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</si>
  <si>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</si>
  <si>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</si>
  <si>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</si>
  <si>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</si>
  <si>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</si>
  <si>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</si>
  <si>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</si>
  <si>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</si>
  <si>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</si>
  <si>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</si>
  <si>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</si>
  <si>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</si>
  <si>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</si>
  <si>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</si>
  <si>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</si>
  <si>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</si>
  <si>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</si>
  <si>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</si>
  <si>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</si>
  <si>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</si>
  <si>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</si>
  <si>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</si>
  <si>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</si>
  <si>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</si>
  <si>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</si>
  <si>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</si>
  <si>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</si>
  <si>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</si>
  <si>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</si>
  <si>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</si>
  <si>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</si>
  <si>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</si>
  <si>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</si>
  <si>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</si>
  <si>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</si>
  <si>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</si>
  <si>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</si>
  <si>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</si>
  <si>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</si>
  <si>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</si>
  <si>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</si>
  <si>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</si>
  <si>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</si>
  <si>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</si>
  <si>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</si>
  <si>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</si>
  <si>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</si>
  <si>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</si>
  <si>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</si>
  <si>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</si>
  <si>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</si>
  <si>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</si>
  <si>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</si>
  <si>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</si>
  <si>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</si>
  <si>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</si>
  <si>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</si>
  <si>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</si>
  <si>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</si>
  <si>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</si>
  <si>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</si>
  <si>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</si>
  <si>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</si>
  <si>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</si>
  <si>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</si>
  <si>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</si>
  <si>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</si>
  <si>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</si>
  <si>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</si>
  <si>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</si>
  <si>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</si>
  <si>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</si>
  <si>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</si>
  <si>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</si>
  <si>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</si>
  <si>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</si>
  <si>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</si>
  <si>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</si>
  <si>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</si>
  <si>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</si>
  <si>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</si>
  <si>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</si>
  <si>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</si>
  <si>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</si>
  <si>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</si>
  <si>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</si>
  <si>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</si>
  <si>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</si>
  <si>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</si>
  <si>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</si>
  <si>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</si>
  <si>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</si>
  <si>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</si>
  <si>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</si>
  <si>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</si>
  <si>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</si>
  <si>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</si>
  <si>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</si>
  <si>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</si>
  <si>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</si>
  <si>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</si>
  <si>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</si>
  <si>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</si>
  <si>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</si>
  <si>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</si>
  <si>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</si>
  <si>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</si>
  <si>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</si>
  <si>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</si>
  <si>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</si>
  <si>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</si>
  <si>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</si>
  <si>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</si>
  <si>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</si>
  <si>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</si>
  <si>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</si>
  <si>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</si>
  <si>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</si>
  <si>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</si>
  <si>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</si>
  <si>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</si>
  <si>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</si>
  <si>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</si>
  <si>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</si>
  <si>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</si>
  <si>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</si>
  <si>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</si>
  <si>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</si>
  <si>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</si>
  <si>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</si>
  <si>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</si>
  <si>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</si>
  <si>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</si>
  <si>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</si>
  <si>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</si>
  <si>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</si>
  <si>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</si>
  <si>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</si>
  <si>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</si>
  <si>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</si>
  <si>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</si>
  <si>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</si>
  <si>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</si>
  <si>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</si>
  <si>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</si>
  <si>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</si>
  <si>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</si>
  <si>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</si>
  <si>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</si>
  <si>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</si>
  <si>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</si>
  <si>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</si>
  <si>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</si>
  <si>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</si>
  <si>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</si>
  <si>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</si>
  <si>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</si>
  <si>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</si>
  <si>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</si>
  <si>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</si>
  <si>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</si>
  <si>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</si>
  <si>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</si>
  <si>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</si>
  <si>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</si>
  <si>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</si>
  <si>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</si>
  <si>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</si>
  <si>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</si>
  <si>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</si>
  <si>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</si>
  <si>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</si>
  <si>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</si>
  <si>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</si>
  <si>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</si>
  <si>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</si>
  <si>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</si>
  <si>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</si>
  <si>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</si>
  <si>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</si>
  <si>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</si>
  <si>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</si>
  <si>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</si>
  <si>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</si>
  <si>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</si>
  <si>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</si>
  <si>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</si>
  <si>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</si>
  <si>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</si>
  <si>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</si>
  <si>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</si>
  <si>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</si>
  <si>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</si>
  <si>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</si>
  <si>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</si>
  <si>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</si>
  <si>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</si>
  <si>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</si>
  <si>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</si>
  <si>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</si>
  <si>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</si>
  <si>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</si>
  <si>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</si>
  <si>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</si>
  <si>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</si>
  <si>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</si>
  <si>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</si>
  <si>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</si>
  <si>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</si>
  <si>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</si>
  <si>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</si>
  <si>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</si>
  <si>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</si>
  <si>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</si>
  <si>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</si>
  <si>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</si>
  <si>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</si>
  <si>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</si>
  <si>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</si>
  <si>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</si>
  <si>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</si>
  <si>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</si>
  <si>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</si>
  <si>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</si>
  <si>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</si>
  <si>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</si>
  <si>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</si>
  <si>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</si>
  <si>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</si>
  <si>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</si>
  <si>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</si>
  <si>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</si>
  <si>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</si>
  <si>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</si>
  <si>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</si>
  <si>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</si>
  <si>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</si>
  <si>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</si>
  <si>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</si>
  <si>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</si>
  <si>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</si>
  <si>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</si>
  <si>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</si>
  <si>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</si>
  <si>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</si>
  <si>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</si>
  <si>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</si>
  <si>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</si>
  <si>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</si>
  <si>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</si>
  <si>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</si>
  <si>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</si>
  <si>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</si>
  <si>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</si>
  <si>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</si>
  <si>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</si>
  <si>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</si>
  <si>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</si>
  <si>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</si>
  <si>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</si>
  <si>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</si>
  <si>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</si>
  <si>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</si>
  <si>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</si>
  <si>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</si>
  <si>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</si>
  <si>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</si>
  <si>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</si>
  <si>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</si>
  <si>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</si>
  <si>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</si>
  <si>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</si>
  <si>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</si>
  <si>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</si>
  <si>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</si>
  <si>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</si>
  <si>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</si>
  <si>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</si>
  <si>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</si>
  <si>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</si>
  <si>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</si>
  <si>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</si>
  <si>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</si>
  <si>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</si>
  <si>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</si>
  <si>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</si>
  <si>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</si>
  <si>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</si>
  <si>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</si>
  <si>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</si>
  <si>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</si>
  <si>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</si>
  <si>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</si>
  <si>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</si>
  <si>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</si>
  <si>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</si>
  <si>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</si>
  <si>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</si>
  <si>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</si>
  <si>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</si>
  <si>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</si>
  <si>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</si>
  <si>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</si>
  <si>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</si>
  <si>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</si>
  <si>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</si>
  <si>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</si>
  <si>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</si>
  <si>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</si>
  <si>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</si>
  <si>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</si>
  <si>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</si>
  <si>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</si>
  <si>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</si>
  <si>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</si>
  <si>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</si>
  <si>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</si>
  <si>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</si>
  <si>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</si>
  <si>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</si>
  <si>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</si>
  <si>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</si>
  <si>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</si>
  <si>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</si>
  <si>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</si>
  <si>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</si>
  <si>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</si>
  <si>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</si>
  <si>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</si>
  <si>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</si>
  <si>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</si>
  <si>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</si>
  <si>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</si>
  <si>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</si>
  <si>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</si>
  <si>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</si>
  <si>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</si>
  <si>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</si>
  <si>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</si>
  <si>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</si>
  <si>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</si>
  <si>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</si>
  <si>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</si>
  <si>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</si>
  <si>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</si>
  <si>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</si>
  <si>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</si>
  <si>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</si>
  <si>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</si>
  <si>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</si>
  <si>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</si>
  <si>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</si>
  <si>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</si>
  <si>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</si>
  <si>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</si>
  <si>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</si>
  <si>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</si>
  <si>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</si>
  <si>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</si>
  <si>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</si>
  <si>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</si>
  <si>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</si>
  <si>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</si>
  <si>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</si>
  <si>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</si>
  <si>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</si>
  <si>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</si>
  <si>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</si>
  <si>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</si>
  <si>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</si>
  <si>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</si>
  <si>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</si>
  <si>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</si>
  <si>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</si>
  <si>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</si>
  <si>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</si>
  <si>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</si>
  <si>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</si>
  <si>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</si>
  <si>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</si>
  <si>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</si>
  <si>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</si>
  <si>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</si>
  <si>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</si>
  <si>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</si>
  <si>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</si>
  <si>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</si>
  <si>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</si>
  <si>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</si>
  <si>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</si>
  <si>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</si>
  <si>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</si>
  <si>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</si>
  <si>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</si>
  <si>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</si>
  <si>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</si>
  <si>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</si>
  <si>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</si>
  <si>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</si>
  <si>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</si>
  <si>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</si>
  <si>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</si>
  <si>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</si>
  <si>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</si>
  <si>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</si>
  <si>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</si>
  <si>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</si>
  <si>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</si>
  <si>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</si>
  <si>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</si>
  <si>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</si>
  <si>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</si>
  <si>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</si>
  <si>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</si>
  <si>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</si>
  <si>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</si>
  <si>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</si>
  <si>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</si>
  <si>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</si>
  <si>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</si>
  <si>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</si>
  <si>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</si>
  <si>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</si>
  <si>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</si>
  <si>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</si>
  <si>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</si>
  <si>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</si>
  <si>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</si>
  <si>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</si>
  <si>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</si>
  <si>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</si>
  <si>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</si>
  <si>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</si>
  <si>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</si>
  <si>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</si>
  <si>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</si>
  <si>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</si>
  <si>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</si>
  <si>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</si>
  <si>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</si>
  <si>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</si>
  <si>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</si>
  <si>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</si>
  <si>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</si>
  <si>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</si>
  <si>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</si>
  <si>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</si>
  <si>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</si>
  <si>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</si>
  <si>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</si>
  <si>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</si>
  <si>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</si>
  <si>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</si>
  <si>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</si>
  <si>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</si>
  <si>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</si>
  <si>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</si>
  <si>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</si>
  <si>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</si>
  <si>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</si>
  <si>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</si>
  <si>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</si>
  <si>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</si>
  <si>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</si>
  <si>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</si>
  <si>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</si>
  <si>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</si>
  <si>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</si>
  <si>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</si>
  <si>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</si>
  <si>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</si>
  <si>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</si>
  <si>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</si>
  <si>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</si>
  <si>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</si>
  <si>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</si>
  <si>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</si>
  <si>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</si>
  <si>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</si>
  <si>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</si>
  <si>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</si>
  <si>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</si>
  <si>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</si>
  <si>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</si>
  <si>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</si>
  <si>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</si>
  <si>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</si>
  <si>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</si>
  <si>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</si>
  <si>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</si>
  <si>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</si>
  <si>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</si>
  <si>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</si>
  <si>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</si>
  <si>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</si>
  <si>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</si>
  <si>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</si>
  <si>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</si>
  <si>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</si>
  <si>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</si>
  <si>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</si>
  <si>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</si>
  <si>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</si>
  <si>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</si>
  <si>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</si>
  <si>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</si>
  <si>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</si>
  <si>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</si>
  <si>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</si>
  <si>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</si>
  <si>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</si>
  <si>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</si>
  <si>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</si>
  <si>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</si>
  <si>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</si>
  <si>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</si>
  <si>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</si>
  <si>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</si>
  <si>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</si>
  <si>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</si>
  <si>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</si>
  <si>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</si>
  <si>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</si>
  <si>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</si>
  <si>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</si>
  <si>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</si>
  <si>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</si>
  <si>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</si>
  <si>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</si>
  <si>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</si>
  <si>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</si>
  <si>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</si>
  <si>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</si>
  <si>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</si>
  <si>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</si>
  <si>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</si>
  <si>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</si>
  <si>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</si>
  <si>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</si>
  <si>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</si>
  <si>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</si>
  <si>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</si>
  <si>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</si>
  <si>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</si>
  <si>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</si>
  <si>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</si>
  <si>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</si>
  <si>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</si>
  <si>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</si>
  <si>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</si>
  <si>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</si>
  <si>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</si>
  <si>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</si>
  <si>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</si>
  <si>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</si>
  <si>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</si>
  <si>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</si>
  <si>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</si>
  <si>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</si>
  <si>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</si>
  <si>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</si>
  <si>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</si>
  <si>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</si>
  <si>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</si>
  <si>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</si>
  <si>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</si>
  <si>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</si>
  <si>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</si>
  <si>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</si>
  <si>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</si>
  <si>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</si>
  <si>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</si>
  <si>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</si>
  <si>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</si>
  <si>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</si>
  <si>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</si>
  <si>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</si>
  <si>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</si>
  <si>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</si>
  <si>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</si>
  <si>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</si>
  <si>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</si>
  <si>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</si>
  <si>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</si>
  <si>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</si>
  <si>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</si>
  <si>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</si>
  <si>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</si>
  <si>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</si>
  <si>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</si>
  <si>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</si>
  <si>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</si>
  <si>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</si>
  <si>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</si>
  <si>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</si>
  <si>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</si>
  <si>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</si>
  <si>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</si>
  <si>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</si>
  <si>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</si>
  <si>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</si>
  <si>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</si>
  <si>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</si>
  <si>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</si>
  <si>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</si>
  <si>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</si>
  <si>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</si>
  <si>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</si>
  <si>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</si>
  <si>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</si>
  <si>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</si>
  <si>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</si>
  <si>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</si>
  <si>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</si>
  <si>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</si>
  <si>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</si>
  <si>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</si>
  <si>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</si>
  <si>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</si>
  <si>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</si>
  <si>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</si>
  <si>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</si>
  <si>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</si>
  <si>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</si>
  <si>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</si>
  <si>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</si>
  <si>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</si>
  <si>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</si>
  <si>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</si>
  <si>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</si>
  <si>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</si>
  <si>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</si>
  <si>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</si>
  <si>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</si>
  <si>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</si>
  <si>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</si>
  <si>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</si>
  <si>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</si>
  <si>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</si>
  <si>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</si>
  <si>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</si>
  <si>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</si>
  <si>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</si>
  <si>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</si>
  <si>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</si>
  <si>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</si>
  <si>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</si>
  <si>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</si>
  <si>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</si>
  <si>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</si>
  <si>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</si>
  <si>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</si>
  <si>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</si>
  <si>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</si>
  <si>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</si>
  <si>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</si>
  <si>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</si>
  <si>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</si>
  <si>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</si>
  <si>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</si>
  <si>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</si>
  <si>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</si>
  <si>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</si>
  <si>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</si>
  <si>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</si>
  <si>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</si>
  <si>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</si>
  <si>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</si>
  <si>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</si>
  <si>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</si>
  <si>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</si>
  <si>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</si>
  <si>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</si>
  <si>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</si>
  <si>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</si>
  <si>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</si>
  <si>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</si>
  <si>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</si>
  <si>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</si>
  <si>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</si>
  <si>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</si>
  <si>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</si>
  <si>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</si>
  <si>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</si>
  <si>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</si>
  <si>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</si>
  <si>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</si>
  <si>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</si>
  <si>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</si>
  <si>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</si>
  <si>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</si>
  <si>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</si>
  <si>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</si>
  <si>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</si>
  <si>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</si>
  <si>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</si>
  <si>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</si>
  <si>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</si>
  <si>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</si>
  <si>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</si>
  <si>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</si>
  <si>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</si>
  <si>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</si>
  <si>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</si>
  <si>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</si>
  <si>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</si>
  <si>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</si>
  <si>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</si>
  <si>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</si>
  <si>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</si>
  <si>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</si>
  <si>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</si>
  <si>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</si>
  <si>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</si>
  <si>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</si>
  <si>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</si>
  <si>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</si>
  <si>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</si>
  <si>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</si>
  <si>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</si>
  <si>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</si>
  <si>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</si>
  <si>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</si>
  <si>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</si>
  <si>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</si>
  <si>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</si>
  <si>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</si>
  <si>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</si>
  <si>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</si>
  <si>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</si>
  <si>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</si>
  <si>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</si>
  <si>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</si>
  <si>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</si>
  <si>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</si>
  <si>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</si>
  <si>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</si>
  <si>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</si>
  <si>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</si>
  <si>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</si>
  <si>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</si>
  <si>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</si>
  <si>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</si>
  <si>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</si>
  <si>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</si>
  <si>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</si>
  <si>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</si>
  <si>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</si>
  <si>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</si>
  <si>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</si>
  <si>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</si>
  <si>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</si>
  <si>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</si>
  <si>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</si>
  <si>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</si>
  <si>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</si>
  <si>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</si>
  <si>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</si>
  <si>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</si>
  <si>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</si>
  <si>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</si>
  <si>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</si>
  <si>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</si>
  <si>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</si>
  <si>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</si>
  <si>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</si>
  <si>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</si>
  <si>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</si>
  <si>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</si>
  <si>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</si>
  <si>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</si>
  <si>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</si>
  <si>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</si>
  <si>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</si>
  <si>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</si>
  <si>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</si>
  <si>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</si>
  <si>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</si>
  <si>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</si>
  <si>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</si>
  <si>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</si>
  <si>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</si>
  <si>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</si>
  <si>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</si>
  <si>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</si>
  <si>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</si>
  <si>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</si>
  <si>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</si>
  <si>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</si>
  <si>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</si>
  <si>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</si>
  <si>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</si>
  <si>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</si>
  <si>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</si>
  <si>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</si>
  <si>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</si>
  <si>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</si>
  <si>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</si>
  <si>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</si>
  <si>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</si>
  <si>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</si>
  <si>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</si>
  <si>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</si>
  <si>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</si>
  <si>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</si>
  <si>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</si>
  <si>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</si>
  <si>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</si>
  <si>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</si>
  <si>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</si>
  <si>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</si>
  <si>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</si>
  <si>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</si>
  <si>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</si>
  <si>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</si>
  <si>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</si>
  <si>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</si>
  <si>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</si>
  <si>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</si>
  <si>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</si>
  <si>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</si>
  <si>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</si>
  <si>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</si>
  <si>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</si>
  <si>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</si>
  <si>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</si>
  <si>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</si>
  <si>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</si>
  <si>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</si>
  <si>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</si>
  <si>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</si>
  <si>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</si>
  <si>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</si>
  <si>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</si>
  <si>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</si>
  <si>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</si>
  <si>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</si>
  <si>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</si>
  <si>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</si>
  <si>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</si>
  <si>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</si>
  <si>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</si>
  <si>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</si>
  <si>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</si>
  <si>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</si>
  <si>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</si>
  <si>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</si>
  <si>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</si>
  <si>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</si>
  <si>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</si>
  <si>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</si>
  <si>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</si>
  <si>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</si>
  <si>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</si>
  <si>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</si>
  <si>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</si>
  <si>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</si>
  <si>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</si>
  <si>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</si>
  <si>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</si>
  <si>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</si>
  <si>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</si>
  <si>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</si>
  <si>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</si>
  <si>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</si>
  <si>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</si>
  <si>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</si>
  <si>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</si>
  <si>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</si>
  <si>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</si>
  <si>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</si>
  <si>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</si>
  <si>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</si>
  <si>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</si>
  <si>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</si>
  <si>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</si>
  <si>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</si>
  <si>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</si>
  <si>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</si>
  <si>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</si>
  <si>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</si>
  <si>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</si>
  <si>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</si>
  <si>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</si>
  <si>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</si>
  <si>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</si>
  <si>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</si>
  <si>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</si>
  <si>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</si>
  <si>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</si>
  <si>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</si>
  <si>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</si>
  <si>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</si>
  <si>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</si>
  <si>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</si>
  <si>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</si>
  <si>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</si>
  <si>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</si>
  <si>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</si>
  <si>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</si>
  <si>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</si>
  <si>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</si>
  <si>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</si>
  <si>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</si>
  <si>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</si>
  <si>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</si>
  <si>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</si>
  <si>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</si>
  <si>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</si>
  <si>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</si>
  <si>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</si>
  <si>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</si>
  <si>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</si>
  <si>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</si>
  <si>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</si>
  <si>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</si>
  <si>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</si>
  <si>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</si>
  <si>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</si>
  <si>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</si>
  <si>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</si>
  <si>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</si>
  <si>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</si>
  <si>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</si>
  <si>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</si>
  <si>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</si>
  <si>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</si>
  <si>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</si>
  <si>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</si>
  <si>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</si>
  <si>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</si>
  <si>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</si>
  <si>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</si>
  <si>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</si>
  <si>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</si>
  <si>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</si>
  <si>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</si>
  <si>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</si>
  <si>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</si>
  <si>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</si>
  <si>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</si>
  <si>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</si>
  <si>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</si>
  <si>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</si>
  <si>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</si>
  <si>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</si>
  <si>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</si>
  <si>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</si>
  <si>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</si>
  <si>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</si>
  <si>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</si>
  <si>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</si>
  <si>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</si>
  <si>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</si>
  <si>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</si>
  <si>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</si>
  <si>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</si>
  <si>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</si>
  <si>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</si>
  <si>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</si>
  <si>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</si>
  <si>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</si>
  <si>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</si>
  <si>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</si>
  <si>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</si>
  <si>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</si>
  <si>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</si>
  <si>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</si>
  <si>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</si>
  <si>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</si>
  <si>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</si>
  <si>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</si>
  <si>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</si>
  <si>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</si>
  <si>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</si>
  <si>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</si>
  <si>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</si>
  <si>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</si>
  <si>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</si>
  <si>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</si>
  <si>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</si>
  <si>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</si>
  <si>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</si>
  <si>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</si>
  <si>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</si>
  <si>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</si>
  <si>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</si>
  <si>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</si>
  <si>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</si>
  <si>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</si>
  <si>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</si>
  <si>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</si>
  <si>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</si>
  <si>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</si>
  <si>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</si>
  <si>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</si>
  <si>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</si>
  <si>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</si>
  <si>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</si>
  <si>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</si>
  <si>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</si>
  <si>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</si>
  <si>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</si>
  <si>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</si>
  <si>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</si>
  <si>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</si>
  <si>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</si>
  <si>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</si>
  <si>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</si>
  <si>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</si>
  <si>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</si>
  <si>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</si>
  <si>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</si>
  <si>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</si>
  <si>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</si>
  <si>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</si>
  <si>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</si>
  <si>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</si>
  <si>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</si>
  <si>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</si>
  <si>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</si>
  <si>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</si>
  <si>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</si>
  <si>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</si>
  <si>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</si>
  <si>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</si>
  <si>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</si>
  <si>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</si>
  <si>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</si>
  <si>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</si>
  <si>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</si>
  <si>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</si>
  <si>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</si>
  <si>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</si>
  <si>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</si>
  <si>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</si>
  <si>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</si>
  <si>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</si>
  <si>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</si>
  <si>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</si>
  <si>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</si>
  <si>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</si>
  <si>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</si>
  <si>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</si>
  <si>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</si>
  <si>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</si>
  <si>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</si>
  <si>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</si>
  <si>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</si>
  <si>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</si>
  <si>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</si>
  <si>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</si>
  <si>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</si>
  <si>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</si>
  <si>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</si>
  <si>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</si>
  <si>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</si>
  <si>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</si>
  <si>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</si>
  <si>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</si>
  <si>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</si>
  <si>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</si>
  <si>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</si>
  <si>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</si>
  <si>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</si>
  <si>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</si>
  <si>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</si>
  <si>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</si>
  <si>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</si>
  <si>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</si>
  <si>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</si>
  <si>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</si>
  <si>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</si>
  <si>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</si>
  <si>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</si>
  <si>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</si>
  <si>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</si>
  <si>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</si>
  <si>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</si>
  <si>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</si>
  <si>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</si>
  <si>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</si>
  <si>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</si>
  <si>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</si>
  <si>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</si>
  <si>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</si>
  <si>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</si>
  <si>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</si>
  <si>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</si>
  <si>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</si>
  <si>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</si>
  <si>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</si>
  <si>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</si>
  <si>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</si>
  <si>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</si>
  <si>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</si>
  <si>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</si>
  <si>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</si>
  <si>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</si>
  <si>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</si>
  <si>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</si>
  <si>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</si>
  <si>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</si>
  <si>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</si>
  <si>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</si>
  <si>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</si>
  <si>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</si>
  <si>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</si>
  <si>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</si>
  <si>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</si>
  <si>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</si>
  <si>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</si>
  <si>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</si>
  <si>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</si>
  <si>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</si>
  <si>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</si>
  <si>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</si>
  <si>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</si>
  <si>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</si>
  <si>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</si>
  <si>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</si>
  <si>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</si>
  <si>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</si>
  <si>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</si>
  <si>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</si>
  <si>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</si>
  <si>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</si>
  <si>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</si>
  <si>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</si>
  <si>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</si>
  <si>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</si>
  <si>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</si>
  <si>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</si>
  <si>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</si>
  <si>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</si>
  <si>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</si>
  <si>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</si>
  <si>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</si>
  <si>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</si>
  <si>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</si>
  <si>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</si>
  <si>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</si>
  <si>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</si>
  <si>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</si>
  <si>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</si>
  <si>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</si>
  <si>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</si>
  <si>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</si>
  <si>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</si>
  <si>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</si>
  <si>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</si>
  <si>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</si>
  <si>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</si>
  <si>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</si>
  <si>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</si>
  <si>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</si>
  <si>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</si>
  <si>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</si>
  <si>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</si>
  <si>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</si>
  <si>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</si>
  <si>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</si>
  <si>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</si>
  <si>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</si>
  <si>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</si>
  <si>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</si>
  <si>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</si>
  <si>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</si>
  <si>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</si>
  <si>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</si>
  <si>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</si>
  <si>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</si>
  <si>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</si>
  <si>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</si>
  <si>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</si>
  <si>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</si>
  <si>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</si>
  <si>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</si>
  <si>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</si>
  <si>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</si>
  <si>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</si>
  <si>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</si>
  <si>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</si>
  <si>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</si>
  <si>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</si>
  <si>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</si>
  <si>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</si>
  <si>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</si>
  <si>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</si>
  <si>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</si>
  <si>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</si>
  <si>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</si>
  <si>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</si>
  <si>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</si>
  <si>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</si>
  <si>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</si>
  <si>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</si>
  <si>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</si>
  <si>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</si>
  <si>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</si>
  <si>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</si>
  <si>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</si>
  <si>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</si>
  <si>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</si>
  <si>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</si>
  <si>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</si>
  <si>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</si>
  <si>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</si>
  <si>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</si>
  <si>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</si>
  <si>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</si>
  <si>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</si>
  <si>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</si>
  <si>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</si>
  <si>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</si>
  <si>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</si>
  <si>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</si>
  <si>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</si>
  <si>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</si>
  <si>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</si>
  <si>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</si>
  <si>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</si>
  <si>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</si>
  <si>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</si>
  <si>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</si>
  <si>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</si>
  <si>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</si>
  <si>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</si>
  <si>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</si>
  <si>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</si>
  <si>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</si>
  <si>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</si>
  <si>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</si>
  <si>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</si>
  <si>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</si>
  <si>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</si>
  <si>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</si>
  <si>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</si>
  <si>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</si>
  <si>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</si>
  <si>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</si>
  <si>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</si>
  <si>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</si>
  <si>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</si>
  <si>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</si>
  <si>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</si>
  <si>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</si>
  <si>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</si>
  <si>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</si>
  <si>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</si>
  <si>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</si>
  <si>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</si>
  <si>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</si>
  <si>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</si>
  <si>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</si>
  <si>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</si>
  <si>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</si>
  <si>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</si>
  <si>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</si>
  <si>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</si>
  <si>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</si>
  <si>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</si>
  <si>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</si>
  <si>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</si>
  <si>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</si>
  <si>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</si>
  <si>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</si>
  <si>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</si>
  <si>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</si>
  <si>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</si>
  <si>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</si>
  <si>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</si>
  <si>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</si>
  <si>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</si>
  <si>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</si>
  <si>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</si>
  <si>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</si>
  <si>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</si>
  <si>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</si>
  <si>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</si>
  <si>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</si>
  <si>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</si>
  <si>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</si>
  <si>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</si>
  <si>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</si>
  <si>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</si>
  <si>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</si>
  <si>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</si>
  <si>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</si>
  <si>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</si>
  <si>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</si>
  <si>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</si>
  <si>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</si>
  <si>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</si>
  <si>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</si>
  <si>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</si>
  <si>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</si>
  <si>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</si>
  <si>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</si>
  <si>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</si>
  <si>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</si>
  <si>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</si>
  <si>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</si>
  <si>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</si>
  <si>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</si>
  <si>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</si>
  <si>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</si>
  <si>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</si>
  <si>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</si>
  <si>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</si>
  <si>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</si>
  <si>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</si>
  <si>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</si>
  <si>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</si>
  <si>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</si>
  <si>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</si>
  <si>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</si>
  <si>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</si>
  <si>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</si>
  <si>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</si>
  <si>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</si>
  <si>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</si>
  <si>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</si>
  <si>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</si>
  <si>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</si>
  <si>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</si>
  <si>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</si>
  <si>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</si>
  <si>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</si>
  <si>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</si>
  <si>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</si>
  <si>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</si>
  <si>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</si>
  <si>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</si>
  <si>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</si>
  <si>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</si>
  <si>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</si>
  <si>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</si>
  <si>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</si>
  <si>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</si>
  <si>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</si>
  <si>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</si>
  <si>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</si>
  <si>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</si>
  <si>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</si>
  <si>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</si>
  <si>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</si>
  <si>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</si>
  <si>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</si>
  <si>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</si>
  <si>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</si>
  <si>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</si>
  <si>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</si>
  <si>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</si>
  <si>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</si>
  <si>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</si>
  <si>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</si>
  <si>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</si>
  <si>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</si>
  <si>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</si>
  <si>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</si>
  <si>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</si>
  <si>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</si>
  <si>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</si>
  <si>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</si>
  <si>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</si>
  <si>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</si>
  <si>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</si>
  <si>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</si>
  <si>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</si>
  <si>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</si>
  <si>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</si>
  <si>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</si>
  <si>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</si>
  <si>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</si>
  <si>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</si>
  <si>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</si>
  <si>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</si>
  <si>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</si>
  <si>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</si>
  <si>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</si>
  <si>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</si>
  <si>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</si>
  <si>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</si>
  <si>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</si>
  <si>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</si>
  <si>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</si>
  <si>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</si>
  <si>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</si>
  <si>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</si>
  <si>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</si>
  <si>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</si>
  <si>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</si>
  <si>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</si>
  <si>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</si>
  <si>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</si>
  <si>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</si>
  <si>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</si>
  <si>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</si>
  <si>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</si>
  <si>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</si>
  <si>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</si>
  <si>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</si>
  <si>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</si>
  <si>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</si>
  <si>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</si>
  <si>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</si>
  <si>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</si>
  <si>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</si>
  <si>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</si>
  <si>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</si>
  <si>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</si>
  <si>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</si>
  <si>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</si>
  <si>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</si>
  <si>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</si>
  <si>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</si>
  <si>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</si>
  <si>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</si>
  <si>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</si>
  <si>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</si>
  <si>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</si>
  <si>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</si>
  <si>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</si>
  <si>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</si>
  <si>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</si>
  <si>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</si>
  <si>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</si>
  <si>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</si>
  <si>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</si>
  <si>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</si>
  <si>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</si>
  <si>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</si>
  <si>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</si>
  <si>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</si>
  <si>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</si>
  <si>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</si>
  <si>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</si>
  <si>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</si>
  <si>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</si>
  <si>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</si>
  <si>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</si>
  <si>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</si>
  <si>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</si>
  <si>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</si>
  <si>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</si>
  <si>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</si>
  <si>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</si>
  <si>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</si>
  <si>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</si>
  <si>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</si>
  <si>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</si>
  <si>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</si>
  <si>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</si>
  <si>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</si>
  <si>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</si>
  <si>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</si>
  <si>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</si>
  <si>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</si>
  <si>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</si>
  <si>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</si>
  <si>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</si>
  <si>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</si>
  <si>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</si>
  <si>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</si>
  <si>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</si>
  <si>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</si>
  <si>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</si>
  <si>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</si>
  <si>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</si>
  <si>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</si>
  <si>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</si>
  <si>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</si>
  <si>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</si>
  <si>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</si>
  <si>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</si>
  <si>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</si>
  <si>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</si>
  <si>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</si>
  <si>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</si>
  <si>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</si>
  <si>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</si>
  <si>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</si>
  <si>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</si>
  <si>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</si>
  <si>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</si>
  <si>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</si>
  <si>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</si>
  <si>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</si>
  <si>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</si>
  <si>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</si>
  <si>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</si>
  <si>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</si>
  <si>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</si>
  <si>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</si>
  <si>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</si>
  <si>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</si>
  <si>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</si>
  <si>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</si>
  <si>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</si>
  <si>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</si>
  <si>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</si>
  <si>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</si>
  <si>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</si>
  <si>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</si>
  <si>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</si>
  <si>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</si>
  <si>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</si>
  <si>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</si>
  <si>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</si>
  <si>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</si>
  <si>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</si>
  <si>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</si>
  <si>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</si>
  <si>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</si>
  <si>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</si>
  <si>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</si>
  <si>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</si>
  <si>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</si>
  <si>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</si>
  <si>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</si>
  <si>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</si>
  <si>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</si>
  <si>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</si>
  <si>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</si>
  <si>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</si>
  <si>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</si>
  <si>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</si>
  <si>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</si>
  <si>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</si>
  <si>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</si>
  <si>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</si>
  <si>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</si>
  <si>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</si>
  <si>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</si>
  <si>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</si>
  <si>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</si>
  <si>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</si>
  <si>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</si>
  <si>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</si>
  <si>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</si>
  <si>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</si>
  <si>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</si>
  <si>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</si>
  <si>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</si>
  <si>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</si>
  <si>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</si>
  <si>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</si>
  <si>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</si>
  <si>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</si>
  <si>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</si>
  <si>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</si>
  <si>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</si>
  <si>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</si>
  <si>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</si>
  <si>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</si>
  <si>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</si>
  <si>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</si>
  <si>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</si>
  <si>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</si>
  <si>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</si>
  <si>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</si>
  <si>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</si>
  <si>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</si>
  <si>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</si>
  <si>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</si>
  <si>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</si>
  <si>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</si>
  <si>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</si>
  <si>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</si>
  <si>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</si>
  <si>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</si>
  <si>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</si>
  <si>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</si>
  <si>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</si>
  <si>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</si>
  <si>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</si>
  <si>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</si>
  <si>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</si>
  <si>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</si>
  <si>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</si>
  <si>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</si>
  <si>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</si>
  <si>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</si>
  <si>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</si>
  <si>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</si>
  <si>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</si>
  <si>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</si>
  <si>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</si>
  <si>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</si>
  <si>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</si>
  <si>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</si>
  <si>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</si>
  <si>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</si>
  <si>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</si>
  <si>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</si>
  <si>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</si>
  <si>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</si>
  <si>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</si>
  <si>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</si>
  <si>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</si>
  <si>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</si>
  <si>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</si>
  <si>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</si>
  <si>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</si>
  <si>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</si>
  <si>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</si>
  <si>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</si>
  <si>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</si>
  <si>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</si>
  <si>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</si>
  <si>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</si>
  <si>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</si>
  <si>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</si>
  <si>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</si>
  <si>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</si>
  <si>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</si>
  <si>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</si>
  <si>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</si>
  <si>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</si>
  <si>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</si>
  <si>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</si>
  <si>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</si>
  <si>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</si>
  <si>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</si>
  <si>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</si>
  <si>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</si>
  <si>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</si>
  <si>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</si>
  <si>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</si>
  <si>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</si>
  <si>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</si>
  <si>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</si>
  <si>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</si>
  <si>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</si>
  <si>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</si>
  <si>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</si>
  <si>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</si>
  <si>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</si>
  <si>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</si>
  <si>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</si>
  <si>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</si>
  <si>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</si>
  <si>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</si>
  <si>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</si>
  <si>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</si>
  <si>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</si>
  <si>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</si>
  <si>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</si>
  <si>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</si>
  <si>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</si>
  <si>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</si>
  <si>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</si>
  <si>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</si>
  <si>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</si>
  <si>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</si>
  <si>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</si>
  <si>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</si>
  <si>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</si>
  <si>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</si>
  <si>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</si>
  <si>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</si>
  <si>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</si>
  <si>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</si>
  <si>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</si>
  <si>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</si>
  <si>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</si>
  <si>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</si>
  <si>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</si>
  <si>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</si>
  <si>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</si>
  <si>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</si>
  <si>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</si>
  <si>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</si>
  <si>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</si>
  <si>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</si>
  <si>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</si>
  <si>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</si>
  <si>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</si>
  <si>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</si>
  <si>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</si>
  <si>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</si>
  <si>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</si>
  <si>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</si>
  <si>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</si>
  <si>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</si>
  <si>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</si>
  <si>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</si>
  <si>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</si>
  <si>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</si>
  <si>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</si>
  <si>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</si>
  <si>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</si>
  <si>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</si>
  <si>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</si>
  <si>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</si>
  <si>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</si>
  <si>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</si>
  <si>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</si>
  <si>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</si>
  <si>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</si>
  <si>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</si>
  <si>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</si>
  <si>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</si>
  <si>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</si>
  <si>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</si>
  <si>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</si>
  <si>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</si>
  <si>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</si>
  <si>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</si>
  <si>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</si>
  <si>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</si>
  <si>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</si>
  <si>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</si>
  <si>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</si>
  <si>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</si>
  <si>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</si>
  <si>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</si>
  <si>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</si>
  <si>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</si>
  <si>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</si>
  <si>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</si>
  <si>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</si>
  <si>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</si>
  <si>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</si>
  <si>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</si>
  <si>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</si>
  <si>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</si>
  <si>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</si>
  <si>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</si>
  <si>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</si>
  <si>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</si>
  <si>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</si>
  <si>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</si>
  <si>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</si>
  <si>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</si>
  <si>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</si>
  <si>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</si>
  <si>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</si>
  <si>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</si>
  <si>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</si>
  <si>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</si>
  <si>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</si>
  <si>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</si>
  <si>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</si>
  <si>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</si>
  <si>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</si>
  <si>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</si>
  <si>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</si>
  <si>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</si>
  <si>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</si>
  <si>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</si>
  <si>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</si>
  <si>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</si>
  <si>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</si>
  <si>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</si>
  <si>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</si>
  <si>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</si>
  <si>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</si>
  <si>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</si>
  <si>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</si>
  <si>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</si>
  <si>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</si>
  <si>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</si>
  <si>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</si>
  <si>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</si>
  <si>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</si>
  <si>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</si>
  <si>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</si>
  <si>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</si>
  <si>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</si>
  <si>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</si>
  <si>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</si>
  <si>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</si>
  <si>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</si>
  <si>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</si>
  <si>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</si>
  <si>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</si>
  <si>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</si>
  <si>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</si>
  <si>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</si>
  <si>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</si>
  <si>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</si>
  <si>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</si>
  <si>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</si>
  <si>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</si>
  <si>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</si>
  <si>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</si>
  <si>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</si>
  <si>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</si>
  <si>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</si>
  <si>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</si>
  <si>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</si>
  <si>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</si>
  <si>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</si>
  <si>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</si>
  <si>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</si>
  <si>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</si>
  <si>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</si>
  <si>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</si>
  <si>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</si>
  <si>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</si>
  <si>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</si>
  <si>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</si>
  <si>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</si>
  <si>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</si>
  <si>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</si>
  <si>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</si>
  <si>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</si>
  <si>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</si>
  <si>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</si>
  <si>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</si>
  <si>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</si>
  <si>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</si>
  <si>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</si>
  <si>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</si>
  <si>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</si>
  <si>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</si>
  <si>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</si>
  <si>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</si>
  <si>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</si>
  <si>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</si>
  <si>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</si>
  <si>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</si>
  <si>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</si>
  <si>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</si>
  <si>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</si>
  <si>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</si>
  <si>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</si>
  <si>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</si>
  <si>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</si>
  <si>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</si>
  <si>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</si>
  <si>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</si>
  <si>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</si>
  <si>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</si>
  <si>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</si>
  <si>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</si>
  <si>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</si>
  <si>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</si>
  <si>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</si>
  <si>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</si>
  <si>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</si>
  <si>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</si>
  <si>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</si>
  <si>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</si>
  <si>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</si>
  <si>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</si>
  <si>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</si>
  <si>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</si>
  <si>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</si>
  <si>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</si>
  <si>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</si>
  <si>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</si>
  <si>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</si>
  <si>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</si>
  <si>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</si>
  <si>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</si>
  <si>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</si>
  <si>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</si>
  <si>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</si>
  <si>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</si>
  <si>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</si>
  <si>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</si>
  <si>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</si>
  <si>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</si>
  <si>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</si>
  <si>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</si>
  <si>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</si>
  <si>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</si>
  <si>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</si>
  <si>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</si>
  <si>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</si>
  <si>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</si>
  <si>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</si>
  <si>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</si>
  <si>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</si>
  <si>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</si>
  <si>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</si>
  <si>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</si>
  <si>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</si>
  <si>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</si>
  <si>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</si>
  <si>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</si>
  <si>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</si>
  <si>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</si>
  <si>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</si>
  <si>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</si>
  <si>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</si>
  <si>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</si>
  <si>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</si>
  <si>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</si>
  <si>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</si>
  <si>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</si>
  <si>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</si>
  <si>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</si>
  <si>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</si>
  <si>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</si>
  <si>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</si>
  <si>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</si>
  <si>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</si>
  <si>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</si>
  <si>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</si>
  <si>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</si>
  <si>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</si>
  <si>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</si>
  <si>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</si>
  <si>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</si>
  <si>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</si>
  <si>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</si>
  <si>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</si>
  <si>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</si>
  <si>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</si>
  <si>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</si>
  <si>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</si>
  <si>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</si>
  <si>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</si>
  <si>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</si>
  <si>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</si>
  <si>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</si>
  <si>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</si>
  <si>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</si>
  <si>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</si>
  <si>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</si>
  <si>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</si>
  <si>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</si>
  <si>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</si>
  <si>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</si>
  <si>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</si>
  <si>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</si>
  <si>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</si>
  <si>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</si>
  <si>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</si>
  <si>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</si>
  <si>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</si>
  <si>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</si>
  <si>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</si>
  <si>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</si>
  <si>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</si>
  <si>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</si>
  <si>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</si>
  <si>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</si>
  <si>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</si>
  <si>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</si>
  <si>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</si>
  <si>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</si>
  <si>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</si>
  <si>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</si>
  <si>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</si>
  <si>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</si>
  <si>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</si>
  <si>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</si>
  <si>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</si>
  <si>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</si>
  <si>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</si>
  <si>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</si>
  <si>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</si>
  <si>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</si>
  <si>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</si>
  <si>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</si>
  <si>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</si>
  <si>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</si>
  <si>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</si>
  <si>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</si>
  <si>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</si>
  <si>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</si>
  <si>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</si>
  <si>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</si>
  <si>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</si>
  <si>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</si>
  <si>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</si>
  <si>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</si>
  <si>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</si>
  <si>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</si>
  <si>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</si>
  <si>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</si>
  <si>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</si>
  <si>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</si>
  <si>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</si>
  <si>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</si>
  <si>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</si>
  <si>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</si>
  <si>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</si>
  <si>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</si>
  <si>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</si>
  <si>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</si>
  <si>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</si>
  <si>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</si>
  <si>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</si>
  <si>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</si>
  <si>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</si>
  <si>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</si>
  <si>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</si>
  <si>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</si>
  <si>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</si>
  <si>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</si>
  <si>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</si>
  <si>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</si>
  <si>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</si>
  <si>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</si>
  <si>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</si>
  <si>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</si>
  <si>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</si>
  <si>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</si>
  <si>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</si>
  <si>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</si>
  <si>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</si>
  <si>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</si>
  <si>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</si>
  <si>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</si>
  <si>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</si>
  <si>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</si>
  <si>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</si>
  <si>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</si>
  <si>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</si>
  <si>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</si>
  <si>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</si>
  <si>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</si>
  <si>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</si>
  <si>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</si>
  <si>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</si>
  <si>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</si>
  <si>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</si>
  <si>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</si>
  <si>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</si>
  <si>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</si>
  <si>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</si>
  <si>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</si>
  <si>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</si>
  <si>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</si>
  <si>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</si>
  <si>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</si>
  <si>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</si>
  <si>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</si>
  <si>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</si>
  <si>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</si>
  <si>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</si>
  <si>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</si>
  <si>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</si>
  <si>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</si>
  <si>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</si>
  <si>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</si>
  <si>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</si>
  <si>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</si>
  <si>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</si>
  <si>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</si>
  <si>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</si>
  <si>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</si>
  <si>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</si>
  <si>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</si>
  <si>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</si>
  <si>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</si>
  <si>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</si>
  <si>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</si>
  <si>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</si>
  <si>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</si>
  <si>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</si>
  <si>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</si>
  <si>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</si>
  <si>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</si>
  <si>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</si>
  <si>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</si>
  <si>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</si>
  <si>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</si>
  <si>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</si>
  <si>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</si>
  <si>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</si>
  <si>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</si>
  <si>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</si>
  <si>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</si>
  <si>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</si>
  <si>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</si>
  <si>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</si>
  <si>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</si>
  <si>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</si>
  <si>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</si>
  <si>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</si>
  <si>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</si>
  <si>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</si>
  <si>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</si>
  <si>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</si>
  <si>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</si>
  <si>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</si>
  <si>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</si>
  <si>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</si>
  <si>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</si>
  <si>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</si>
  <si>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</si>
  <si>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</si>
  <si>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</si>
  <si>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</si>
  <si>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</si>
  <si>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</si>
  <si>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</si>
  <si>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</si>
  <si>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</si>
  <si>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</si>
  <si>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</si>
  <si>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</si>
  <si>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</si>
  <si>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</si>
  <si>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</si>
  <si>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</si>
  <si>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</si>
  <si>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</si>
  <si>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</si>
  <si>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</si>
  <si>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</si>
  <si>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</si>
  <si>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</si>
  <si>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</si>
  <si>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</si>
  <si>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</si>
  <si>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</si>
  <si>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</si>
  <si>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</si>
  <si>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</si>
  <si>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</si>
  <si>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</si>
  <si>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</si>
  <si>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</si>
  <si>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</si>
  <si>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</si>
  <si>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</si>
  <si>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</si>
  <si>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</si>
  <si>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</si>
  <si>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</si>
  <si>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</si>
  <si>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</si>
  <si>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</si>
  <si>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</si>
  <si>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</si>
  <si>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</si>
  <si>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</si>
  <si>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</si>
  <si>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</si>
  <si>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</si>
  <si>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</si>
  <si>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</si>
  <si>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</si>
  <si>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</si>
  <si>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</si>
  <si>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</si>
  <si>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</si>
  <si>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</si>
  <si>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</si>
  <si>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</si>
  <si>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</si>
  <si>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</si>
  <si>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</si>
  <si>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</si>
  <si>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</si>
  <si>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</si>
  <si>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</si>
  <si>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</si>
  <si>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</si>
  <si>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</si>
  <si>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</si>
  <si>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</si>
  <si>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</si>
  <si>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</si>
  <si>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</si>
  <si>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</si>
  <si>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</si>
  <si>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</si>
  <si>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</si>
  <si>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</si>
  <si>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</si>
  <si>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</si>
  <si>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</si>
  <si>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</si>
  <si>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</si>
  <si>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</si>
  <si>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</si>
  <si>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</si>
  <si>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</si>
  <si>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</si>
  <si>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</si>
  <si>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</si>
  <si>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</si>
  <si>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</si>
  <si>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</si>
  <si>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</si>
  <si>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</si>
  <si>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</si>
  <si>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</si>
  <si>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</si>
  <si>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</si>
  <si>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</si>
  <si>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</si>
  <si>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</si>
  <si>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</si>
  <si>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</si>
  <si>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</si>
  <si>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</si>
  <si>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</si>
  <si>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</si>
  <si>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</si>
  <si>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</si>
  <si>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</si>
  <si>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</si>
  <si>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</si>
  <si>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</si>
  <si>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</si>
  <si>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</si>
  <si>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</si>
  <si>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</si>
  <si>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</si>
  <si>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</si>
  <si>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</si>
  <si>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</si>
  <si>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</si>
  <si>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</si>
  <si>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</si>
  <si>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</si>
  <si>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</si>
  <si>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</si>
  <si>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</si>
  <si>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</si>
  <si>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</si>
  <si>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</si>
  <si>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</si>
  <si>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</si>
  <si>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</si>
  <si>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</si>
  <si>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</si>
  <si>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</si>
  <si>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</si>
  <si>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</si>
  <si>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</si>
  <si>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</si>
  <si>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</si>
  <si>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</si>
  <si>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</si>
  <si>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</si>
  <si>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</si>
  <si>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</si>
  <si>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</si>
  <si>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</si>
  <si>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</si>
  <si>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</si>
  <si>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</si>
  <si>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</si>
  <si>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</si>
  <si>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</si>
  <si>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</si>
  <si>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</si>
  <si>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</si>
  <si>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</si>
  <si>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</si>
  <si>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</si>
  <si>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</si>
  <si>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</si>
  <si>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</si>
  <si>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</si>
  <si>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</si>
  <si>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</si>
  <si>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</si>
  <si>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</si>
  <si>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</si>
  <si>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</si>
  <si>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</si>
  <si>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</si>
  <si>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</si>
  <si>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</si>
  <si>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</si>
  <si>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</si>
  <si>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</si>
  <si>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</si>
  <si>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</si>
  <si>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</si>
  <si>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</si>
  <si>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</si>
  <si>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</si>
  <si>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</si>
  <si>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</si>
  <si>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</si>
  <si>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</si>
  <si>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</si>
  <si>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</si>
  <si>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</si>
  <si>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</si>
  <si>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</si>
  <si>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</si>
  <si>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</si>
  <si>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</si>
  <si>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</si>
  <si>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</si>
  <si>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</si>
  <si>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</si>
  <si>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</si>
  <si>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</si>
  <si>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</si>
  <si>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</si>
  <si>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</si>
  <si>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</si>
  <si>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</si>
  <si>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</si>
  <si>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</si>
  <si>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</si>
  <si>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</si>
  <si>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</si>
  <si>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</si>
  <si>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</si>
  <si>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</si>
  <si>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</si>
  <si>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</si>
  <si>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</si>
  <si>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</si>
  <si>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</si>
  <si>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</si>
  <si>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</si>
  <si>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</si>
  <si>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</si>
  <si>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</si>
  <si>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</si>
  <si>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</si>
  <si>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</si>
  <si>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</si>
  <si>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</si>
  <si>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</si>
  <si>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</si>
  <si>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</si>
  <si>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</si>
  <si>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</si>
  <si>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</si>
  <si>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</si>
  <si>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</si>
  <si>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</si>
  <si>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</si>
  <si>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</si>
  <si>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</si>
  <si>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</si>
  <si>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</si>
  <si>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</si>
  <si>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</si>
  <si>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</si>
  <si>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</si>
  <si>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</si>
  <si>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</si>
  <si>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</si>
  <si>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</si>
  <si>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</si>
  <si>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</si>
  <si>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</si>
  <si>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</si>
  <si>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</si>
  <si>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</si>
  <si>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</si>
  <si>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</si>
  <si>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</si>
  <si>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</si>
  <si>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</si>
  <si>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</si>
  <si>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</si>
  <si>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</si>
  <si>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</si>
  <si>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</si>
  <si>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</si>
  <si>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</si>
  <si>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</si>
  <si>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</si>
  <si>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</si>
  <si>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</si>
  <si>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</si>
  <si>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</si>
  <si>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</si>
  <si>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</si>
  <si>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</si>
  <si>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</si>
  <si>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</si>
  <si>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</si>
  <si>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</si>
  <si>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</si>
  <si>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</si>
  <si>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</si>
  <si>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</si>
  <si>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</si>
  <si>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</si>
  <si>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</si>
  <si>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</si>
  <si>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</si>
  <si>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</si>
  <si>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</si>
  <si>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</si>
  <si>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</si>
  <si>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</si>
  <si>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</si>
  <si>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</si>
  <si>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</si>
  <si>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</si>
  <si>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</si>
  <si>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</si>
  <si>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</si>
  <si>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</si>
  <si>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</si>
  <si>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</si>
  <si>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</si>
  <si>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</si>
  <si>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</si>
  <si>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</si>
  <si>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</si>
  <si>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</si>
  <si>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</si>
  <si>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</si>
  <si>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</si>
  <si>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</si>
  <si>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</si>
  <si>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</si>
  <si>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</si>
  <si>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</si>
  <si>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</si>
  <si>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</si>
  <si>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</si>
  <si>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</si>
  <si>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</si>
  <si>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</si>
  <si>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</si>
  <si>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</si>
  <si>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</si>
  <si>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</si>
  <si>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</si>
  <si>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</si>
  <si>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</si>
  <si>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</si>
  <si>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</si>
  <si>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</si>
  <si>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</si>
  <si>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</si>
  <si>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</si>
  <si>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</si>
  <si>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</si>
  <si>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</si>
  <si>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</si>
  <si>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</si>
  <si>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</si>
  <si>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</si>
  <si>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</si>
  <si>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</si>
  <si>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</si>
  <si>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</si>
  <si>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</si>
  <si>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</si>
  <si>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</si>
  <si>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</si>
  <si>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</si>
  <si>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</si>
  <si>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</si>
  <si>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</si>
  <si>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</si>
  <si>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</si>
  <si>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</si>
  <si>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</si>
  <si>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</si>
  <si>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</si>
  <si>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</si>
  <si>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</si>
  <si>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</si>
  <si>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</si>
  <si>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</si>
  <si>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</si>
  <si>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</si>
  <si>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</si>
  <si>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</si>
  <si>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</si>
  <si>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</si>
  <si>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</si>
  <si>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</si>
  <si>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</si>
  <si>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</si>
  <si>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</si>
  <si>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</si>
  <si>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</si>
  <si>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</si>
  <si>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</si>
  <si>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</si>
  <si>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</si>
  <si>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</si>
  <si>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</si>
  <si>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</si>
  <si>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</si>
  <si>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</si>
  <si>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</si>
  <si>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</si>
  <si>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</si>
  <si>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</si>
  <si>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</si>
  <si>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</si>
  <si>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</si>
  <si>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</si>
  <si>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</si>
  <si>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</si>
  <si>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</si>
  <si>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</si>
  <si>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</si>
  <si>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</si>
  <si>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</si>
  <si>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</si>
  <si>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</si>
  <si>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</si>
  <si>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</si>
  <si>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</si>
  <si>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</si>
  <si>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</si>
  <si>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</si>
  <si>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</si>
  <si>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</si>
  <si>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</si>
  <si>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</si>
  <si>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</si>
  <si>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</si>
  <si>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</si>
  <si>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</si>
  <si>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</si>
  <si>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</si>
  <si>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</si>
  <si>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</si>
  <si>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</si>
  <si>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</si>
  <si>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</si>
  <si>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</si>
  <si>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</si>
  <si>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</si>
  <si>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</si>
  <si>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</si>
  <si>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</si>
  <si>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</si>
  <si>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</si>
  <si>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</si>
  <si>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</si>
  <si>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</si>
  <si>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</si>
  <si>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</si>
  <si>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</si>
  <si>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</si>
  <si>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</si>
  <si>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</si>
  <si>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</si>
  <si>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</si>
  <si>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</si>
  <si>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</si>
  <si>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</si>
  <si>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</si>
  <si>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</si>
  <si>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</si>
  <si>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</si>
  <si>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</si>
  <si>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</si>
  <si>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</si>
  <si>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</si>
  <si>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</si>
  <si>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</si>
  <si>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</si>
  <si>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</si>
  <si>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</si>
  <si>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</si>
  <si>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</si>
  <si>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</si>
  <si>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</si>
  <si>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</si>
  <si>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</si>
  <si>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</si>
  <si>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</si>
  <si>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</si>
  <si>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</si>
  <si>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</si>
  <si>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</si>
  <si>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</si>
  <si>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</si>
  <si>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</si>
  <si>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</si>
  <si>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</si>
  <si>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</si>
  <si>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</si>
  <si>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</si>
  <si>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</si>
  <si>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</si>
  <si>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</si>
  <si>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</si>
  <si>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</si>
  <si>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</si>
  <si>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</si>
  <si>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</si>
  <si>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</si>
  <si>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</si>
  <si>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</si>
  <si>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</si>
  <si>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</si>
  <si>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</si>
  <si>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</si>
  <si>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</si>
  <si>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</si>
  <si>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</si>
  <si>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</si>
  <si>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</si>
  <si>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</si>
  <si>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</si>
  <si>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</si>
  <si>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</si>
  <si>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</si>
  <si>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</si>
  <si>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</si>
  <si>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</si>
  <si>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</si>
  <si>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</si>
  <si>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</si>
  <si>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</si>
  <si>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</si>
  <si>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</si>
  <si>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</si>
  <si>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</si>
  <si>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</si>
  <si>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</si>
  <si>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</si>
  <si>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</si>
  <si>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</si>
  <si>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</si>
  <si>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</si>
  <si>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</si>
  <si>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</si>
  <si>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</si>
  <si>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</si>
  <si>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</si>
  <si>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</si>
  <si>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</si>
  <si>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</si>
  <si>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</si>
  <si>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</si>
  <si>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</si>
  <si>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</si>
  <si>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</si>
  <si>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</si>
  <si>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</si>
  <si>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</si>
  <si>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</si>
  <si>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</si>
  <si>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</si>
  <si>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</si>
  <si>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</si>
  <si>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</si>
  <si>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</si>
  <si>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</si>
  <si>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</si>
  <si>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</si>
  <si>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</si>
  <si>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</si>
  <si>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</si>
  <si>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</si>
  <si>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</si>
  <si>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</si>
  <si>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</si>
  <si>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</si>
  <si>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</si>
  <si>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</si>
  <si>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</si>
  <si>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</si>
  <si>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</si>
  <si>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</si>
  <si>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</si>
  <si>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</si>
  <si>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</si>
  <si>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</si>
  <si>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</si>
  <si>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</si>
  <si>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</si>
  <si>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</si>
  <si>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</si>
  <si>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</si>
  <si>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</si>
  <si>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</si>
  <si>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</si>
  <si>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</si>
  <si>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</si>
  <si>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</si>
  <si>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</si>
  <si>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</si>
  <si>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</si>
  <si>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</si>
  <si>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</si>
  <si>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</si>
  <si>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</si>
  <si>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</si>
  <si>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</si>
  <si>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</si>
  <si>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</si>
  <si>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</si>
  <si>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</si>
  <si>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</si>
  <si>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</si>
  <si>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</si>
  <si>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</si>
  <si>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</si>
  <si>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</si>
  <si>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</si>
  <si>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</si>
  <si>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</si>
  <si>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</si>
  <si>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</si>
  <si>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</si>
  <si>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</si>
  <si>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</si>
  <si>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</si>
  <si>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</si>
  <si>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</si>
  <si>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</si>
  <si>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</si>
  <si>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</si>
  <si>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</si>
  <si>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</si>
  <si>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</si>
  <si>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</si>
  <si>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</si>
  <si>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</si>
  <si>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</si>
  <si>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</si>
  <si>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</si>
  <si>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</si>
  <si>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</si>
  <si>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</si>
  <si>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</si>
  <si>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</si>
  <si>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</si>
  <si>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</si>
  <si>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</si>
  <si>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</si>
  <si>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</si>
  <si>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</si>
  <si>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</si>
  <si>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</si>
  <si>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</si>
  <si>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</si>
  <si>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</si>
  <si>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</si>
  <si>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</si>
  <si>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</si>
  <si>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</si>
  <si>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</si>
  <si>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</si>
  <si>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</si>
  <si>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</si>
  <si>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</si>
  <si>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</si>
  <si>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</si>
  <si>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</si>
  <si>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</si>
  <si>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</si>
  <si>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</si>
  <si>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</si>
  <si>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</si>
  <si>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</si>
  <si>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</si>
  <si>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</si>
  <si>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</si>
  <si>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</si>
  <si>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</si>
  <si>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</si>
  <si>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</si>
  <si>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</si>
  <si>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</si>
  <si>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</si>
  <si>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</si>
  <si>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</si>
  <si>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</si>
  <si>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</si>
  <si>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</si>
  <si>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</si>
  <si>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</si>
  <si>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</si>
  <si>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</si>
  <si>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</si>
  <si>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</si>
  <si>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</si>
  <si>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</si>
  <si>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</si>
  <si>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</si>
  <si>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</si>
  <si>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</si>
  <si>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</si>
  <si>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</si>
  <si>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</si>
  <si>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</si>
  <si>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</si>
  <si>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</si>
  <si>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</si>
  <si>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</si>
  <si>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</si>
  <si>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</si>
  <si>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</si>
  <si>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</si>
  <si>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</si>
  <si>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</si>
  <si>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</si>
  <si>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</si>
  <si>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</si>
  <si>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</si>
  <si>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</si>
  <si>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</si>
  <si>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</si>
  <si>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</si>
  <si>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</si>
  <si>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</si>
  <si>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</si>
  <si>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</si>
  <si>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</si>
  <si>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</si>
  <si>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</si>
  <si>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</si>
  <si>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</si>
  <si>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</si>
  <si>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</si>
  <si>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</si>
  <si>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</si>
  <si>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</si>
  <si>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</si>
  <si>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</si>
  <si>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</si>
  <si>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</si>
  <si>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</si>
  <si>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</si>
  <si>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</si>
  <si>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</si>
  <si>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</si>
  <si>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</si>
  <si>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</si>
  <si>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</si>
  <si>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</si>
  <si>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</si>
  <si>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</si>
  <si>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</si>
  <si>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</si>
  <si>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</si>
  <si>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</si>
  <si>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</si>
  <si>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</si>
  <si>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</si>
  <si>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</si>
  <si>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</si>
  <si>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</si>
  <si>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</si>
  <si>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</si>
  <si>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</si>
  <si>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</si>
  <si>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</si>
  <si>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</si>
  <si>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</si>
  <si>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</si>
  <si>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</si>
  <si>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</si>
  <si>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</si>
  <si>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</si>
  <si>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</si>
  <si>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</si>
  <si>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</si>
  <si>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</si>
  <si>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</si>
  <si>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</si>
  <si>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</si>
  <si>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</si>
  <si>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</si>
  <si>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</si>
  <si>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</si>
  <si>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</si>
  <si>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</si>
  <si>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</si>
  <si>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</si>
  <si>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</si>
  <si>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</si>
  <si>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</si>
  <si>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</si>
  <si>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</si>
  <si>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</si>
  <si>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</si>
  <si>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</si>
  <si>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</si>
  <si>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</si>
  <si>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</si>
  <si>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</si>
  <si>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</si>
  <si>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</si>
  <si>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</si>
  <si>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</si>
  <si>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</si>
  <si>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</si>
  <si>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</si>
  <si>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</si>
  <si>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</si>
  <si>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</si>
  <si>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</si>
  <si>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</si>
  <si>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</si>
  <si>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</si>
  <si>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</si>
  <si>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</si>
  <si>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</si>
  <si>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</si>
  <si>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</si>
  <si>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</si>
  <si>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</si>
  <si>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</si>
  <si>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</si>
  <si>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</si>
  <si>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</si>
  <si>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</si>
  <si>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</si>
  <si>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</si>
  <si>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</si>
  <si>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</si>
  <si>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</si>
  <si>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</si>
  <si>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</si>
  <si>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</si>
  <si>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</si>
  <si>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</si>
  <si>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</si>
  <si>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</si>
  <si>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</si>
  <si>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</si>
  <si>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</si>
  <si>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</si>
  <si>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</si>
  <si>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</si>
  <si>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</si>
  <si>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</si>
  <si>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</si>
  <si>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</si>
  <si>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</si>
  <si>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</si>
  <si>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</si>
  <si>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</si>
  <si>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</si>
  <si>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</si>
  <si>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</si>
  <si>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</si>
  <si>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</si>
  <si>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</si>
  <si>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</si>
  <si>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</si>
  <si>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</si>
  <si>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</si>
  <si>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</si>
  <si>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</si>
  <si>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</si>
  <si>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</si>
  <si>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</si>
  <si>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</si>
  <si>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</si>
  <si>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</si>
  <si>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</si>
  <si>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</si>
  <si>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</si>
  <si>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</si>
  <si>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</si>
  <si>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</si>
  <si>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</si>
  <si>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</si>
  <si>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</si>
  <si>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</si>
  <si>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</si>
  <si>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</si>
  <si>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</si>
  <si>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</si>
  <si>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</si>
  <si>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</si>
  <si>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</si>
  <si>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</si>
  <si>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</si>
  <si>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</si>
  <si>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</si>
  <si>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</si>
  <si>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</si>
  <si>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</si>
  <si>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</si>
  <si>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</si>
  <si>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</si>
  <si>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</si>
  <si>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</si>
  <si>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</si>
  <si>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</si>
  <si>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</si>
  <si>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</si>
  <si>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</si>
  <si>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</si>
  <si>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</si>
  <si>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</si>
  <si>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</si>
  <si>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</si>
  <si>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</si>
  <si>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</si>
  <si>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</si>
  <si>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</si>
  <si>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</si>
  <si>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</si>
  <si>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</si>
  <si>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</si>
  <si>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</si>
  <si>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</si>
  <si>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</si>
  <si>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</si>
  <si>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</si>
  <si>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</si>
  <si>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</si>
  <si>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</si>
  <si>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</si>
  <si>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</si>
  <si>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</si>
  <si>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</si>
  <si>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</si>
  <si>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</si>
  <si>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</si>
  <si>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</si>
  <si>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</si>
  <si>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</si>
  <si>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</si>
  <si>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</si>
  <si>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</si>
  <si>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</si>
  <si>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</si>
  <si>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</si>
  <si>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</si>
  <si>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</si>
  <si>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</si>
  <si>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</si>
  <si>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</si>
  <si>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</si>
  <si>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</si>
  <si>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</si>
  <si>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</si>
  <si>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</si>
  <si>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</si>
  <si>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</si>
  <si>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</si>
  <si>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</si>
  <si>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</si>
  <si>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</si>
  <si>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</si>
  <si>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</si>
  <si>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</si>
  <si>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</si>
  <si>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</si>
  <si>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</si>
  <si>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</si>
  <si>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</si>
  <si>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</si>
  <si>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</si>
  <si>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</si>
  <si>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</si>
  <si>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</si>
  <si>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</si>
  <si>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</si>
  <si>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</si>
  <si>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</si>
  <si>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</si>
  <si>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</si>
  <si>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</si>
  <si>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</si>
  <si>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</si>
  <si>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</si>
  <si>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</si>
  <si>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</si>
  <si>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</si>
  <si>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</si>
  <si>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</si>
  <si>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</si>
  <si>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</si>
  <si>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</si>
  <si>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</si>
  <si>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</si>
  <si>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</si>
  <si>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</si>
  <si>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</si>
  <si>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</si>
  <si>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</si>
  <si>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</si>
  <si>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</si>
  <si>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</si>
  <si>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</si>
  <si>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</si>
  <si>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</si>
  <si>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</si>
  <si>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</si>
  <si>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</si>
  <si>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</si>
  <si>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</si>
  <si>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</si>
  <si>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</si>
  <si>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</si>
  <si>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</si>
  <si>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</si>
  <si>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</si>
  <si>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</si>
  <si>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</si>
  <si>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</si>
  <si>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</si>
  <si>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</si>
  <si>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</si>
  <si>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</si>
  <si>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</si>
  <si>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</si>
  <si>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</si>
  <si>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</si>
  <si>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</si>
  <si>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</si>
  <si>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</si>
  <si>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</si>
  <si>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</si>
  <si>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</si>
  <si>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</si>
  <si>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</si>
  <si>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</si>
  <si>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</si>
  <si>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</si>
  <si>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</si>
  <si>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</si>
  <si>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</si>
  <si>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</si>
  <si>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</si>
  <si>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</si>
  <si>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</si>
  <si>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</si>
  <si>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</si>
  <si>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</si>
  <si>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</si>
  <si>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</si>
  <si>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</si>
  <si>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</si>
  <si>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</si>
  <si>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</si>
  <si>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</si>
  <si>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</si>
  <si>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</si>
  <si>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</si>
  <si>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</si>
  <si>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</si>
  <si>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</si>
  <si>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</si>
  <si>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</si>
  <si>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</si>
  <si>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</si>
  <si>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</si>
  <si>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</si>
  <si>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</si>
  <si>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</si>
  <si>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</si>
  <si>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</si>
  <si>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</si>
  <si>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</si>
  <si>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</si>
  <si>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</si>
  <si>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</si>
  <si>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</si>
  <si>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</si>
  <si>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</si>
  <si>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</si>
  <si>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</si>
  <si>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</si>
  <si>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</si>
  <si>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</si>
  <si>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</si>
  <si>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</si>
  <si>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</si>
  <si>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</si>
  <si>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</si>
  <si>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</si>
  <si>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</si>
  <si>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</si>
  <si>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</si>
  <si>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</si>
  <si>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</si>
  <si>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</si>
  <si>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</si>
  <si>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</si>
  <si>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</si>
  <si>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</si>
  <si>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</si>
  <si>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</si>
  <si>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</si>
  <si>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</si>
  <si>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</si>
  <si>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</si>
  <si>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</si>
  <si>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</si>
  <si>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</si>
  <si>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</si>
  <si>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</si>
  <si>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</si>
  <si>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</si>
  <si>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</si>
  <si>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</si>
  <si>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</si>
  <si>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</si>
  <si>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</si>
  <si>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</si>
  <si>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</si>
  <si>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</si>
  <si>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</si>
  <si>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</si>
  <si>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</si>
  <si>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</si>
  <si>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</si>
  <si>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</si>
  <si>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</si>
  <si>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</si>
  <si>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</si>
  <si>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</si>
  <si>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</si>
  <si>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</si>
  <si>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</si>
  <si>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</si>
  <si>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</si>
  <si>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</si>
  <si>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</si>
  <si>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</si>
  <si>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</si>
  <si>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</si>
  <si>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</si>
  <si>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</si>
  <si>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</si>
  <si>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</si>
  <si>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</si>
  <si>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</si>
  <si>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</si>
  <si>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</si>
  <si>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</si>
  <si>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</si>
  <si>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</si>
  <si>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</si>
  <si>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</si>
  <si>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</si>
  <si>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</si>
  <si>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</si>
  <si>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</si>
  <si>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</si>
  <si>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</si>
  <si>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</si>
  <si>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</si>
  <si>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</si>
  <si>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</si>
  <si>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</si>
  <si>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</si>
  <si>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</si>
  <si>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</si>
  <si>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</si>
  <si>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</si>
  <si>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</si>
  <si>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</si>
  <si>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</si>
  <si>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</si>
  <si>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</si>
  <si>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</si>
  <si>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</si>
  <si>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</si>
  <si>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</si>
  <si>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</si>
  <si>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</si>
  <si>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</si>
  <si>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</si>
  <si>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</si>
  <si>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</si>
  <si>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</si>
  <si>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</si>
  <si>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</si>
  <si>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</si>
  <si>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</si>
  <si>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</si>
  <si>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</si>
  <si>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</si>
  <si>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</si>
  <si>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</si>
  <si>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</si>
  <si>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</si>
  <si>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</si>
  <si>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</si>
  <si>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</si>
  <si>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</si>
  <si>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</si>
  <si>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</si>
  <si>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</si>
  <si>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</si>
  <si>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</si>
  <si>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</si>
  <si>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</si>
  <si>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</si>
  <si>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</si>
  <si>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</si>
  <si>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</si>
  <si>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</si>
  <si>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</si>
  <si>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</si>
  <si>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</si>
  <si>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</si>
  <si>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</si>
  <si>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</si>
  <si>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</si>
  <si>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</si>
  <si>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</si>
  <si>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</si>
  <si>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</si>
  <si>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</si>
  <si>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</si>
  <si>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</si>
  <si>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</si>
  <si>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</si>
  <si>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</si>
  <si>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</si>
  <si>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</si>
  <si>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</si>
  <si>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</si>
  <si>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</si>
  <si>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</si>
  <si>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</si>
  <si>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</si>
  <si>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</si>
  <si>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</si>
  <si>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</si>
  <si>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</si>
  <si>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</si>
  <si>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</si>
  <si>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</si>
  <si>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</si>
  <si>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</si>
  <si>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</si>
  <si>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</si>
  <si>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</si>
  <si>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</si>
  <si>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</si>
  <si>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</si>
  <si>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</si>
  <si>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</si>
  <si>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</si>
  <si>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</si>
  <si>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</si>
  <si>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</si>
  <si>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</si>
  <si>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</si>
  <si>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</si>
  <si>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</si>
  <si>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</si>
  <si>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</si>
  <si>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</si>
  <si>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</si>
  <si>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</si>
  <si>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</si>
  <si>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</si>
  <si>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</si>
  <si>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</si>
  <si>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</si>
  <si>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</si>
  <si>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</si>
  <si>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</si>
  <si>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</si>
  <si>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</si>
  <si>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</si>
  <si>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</si>
  <si>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</si>
  <si>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</si>
  <si>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</si>
  <si>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</si>
  <si>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</si>
  <si>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</si>
  <si>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</si>
  <si>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</si>
  <si>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</si>
  <si>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</si>
  <si>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</si>
  <si>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</si>
  <si>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</si>
  <si>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</si>
  <si>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</si>
  <si>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</si>
  <si>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</si>
  <si>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</si>
  <si>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</si>
  <si>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</si>
  <si>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</si>
  <si>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</si>
  <si>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</si>
  <si>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</si>
  <si>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</si>
  <si>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</si>
  <si>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</si>
  <si>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</si>
  <si>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</si>
  <si>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</si>
  <si>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</si>
  <si>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</si>
  <si>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</si>
  <si>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</si>
  <si>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</si>
  <si>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</si>
  <si>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</si>
  <si>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</si>
  <si>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</si>
  <si>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</si>
  <si>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</si>
  <si>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</si>
  <si>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</si>
  <si>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</si>
  <si>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</si>
  <si>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</si>
  <si>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</si>
  <si>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</si>
  <si>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</si>
  <si>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</si>
  <si>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</si>
  <si>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</si>
  <si>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</si>
  <si>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</si>
  <si>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</si>
  <si>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</si>
  <si>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</si>
  <si>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</si>
  <si>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</si>
  <si>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</si>
  <si>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</si>
  <si>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</si>
  <si>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</si>
  <si>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</si>
  <si>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</si>
  <si>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</si>
  <si>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</si>
  <si>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</si>
  <si>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</si>
  <si>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</si>
  <si>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</si>
  <si>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</si>
  <si>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</si>
  <si>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</si>
  <si>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</si>
  <si>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</si>
  <si>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</si>
  <si>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</si>
  <si>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</si>
  <si>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</si>
  <si>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</si>
  <si>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</si>
  <si>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</si>
  <si>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</si>
  <si>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</si>
  <si>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</si>
  <si>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</si>
  <si>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</si>
  <si>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</si>
  <si>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</si>
  <si>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</si>
  <si>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</si>
  <si>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</si>
  <si>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</si>
  <si>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</si>
  <si>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</si>
  <si>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</si>
  <si>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</si>
  <si>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</si>
  <si>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</si>
  <si>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</si>
  <si>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</si>
  <si>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</si>
  <si>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</si>
  <si>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</si>
  <si>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</si>
  <si>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</si>
  <si>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</si>
  <si>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</si>
  <si>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</si>
  <si>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</si>
  <si>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</si>
  <si>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</si>
  <si>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</si>
  <si>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</si>
  <si>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</si>
  <si>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</si>
  <si>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</si>
  <si>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</si>
  <si>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</si>
  <si>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</si>
  <si>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</si>
  <si>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</si>
  <si>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</si>
  <si>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</si>
  <si>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</si>
  <si>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</si>
  <si>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</si>
  <si>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</si>
  <si>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</si>
  <si>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</si>
  <si>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</si>
  <si>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</si>
  <si>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</si>
  <si>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</si>
  <si>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</si>
  <si>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</si>
  <si>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</si>
  <si>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</si>
  <si>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</si>
  <si>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</si>
  <si>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</si>
  <si>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</si>
  <si>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</si>
  <si>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</si>
  <si>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</si>
  <si>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</si>
  <si>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</si>
  <si>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</si>
  <si>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</si>
  <si>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</si>
  <si>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</si>
  <si>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</si>
  <si>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</si>
  <si>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</si>
  <si>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</si>
  <si>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</si>
  <si>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</si>
  <si>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</si>
  <si>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</si>
  <si>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</si>
  <si>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</si>
  <si>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</si>
  <si>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</si>
  <si>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</si>
  <si>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</si>
  <si>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</si>
  <si>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</si>
  <si>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</si>
  <si>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</si>
  <si>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</si>
  <si>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</si>
  <si>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</si>
  <si>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</si>
  <si>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</si>
  <si>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</si>
  <si>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</si>
  <si>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</si>
  <si>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</si>
  <si>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</si>
  <si>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</si>
  <si>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</si>
  <si>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</si>
  <si>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</si>
  <si>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</si>
  <si>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</si>
  <si>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</si>
  <si>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</si>
  <si>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</si>
  <si>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</si>
  <si>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</si>
  <si>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</si>
  <si>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</si>
  <si>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</si>
  <si>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</si>
  <si>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</si>
  <si>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</si>
  <si>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</si>
  <si>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</si>
  <si>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</si>
  <si>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</si>
  <si>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</si>
  <si>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</si>
  <si>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</si>
  <si>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</si>
  <si>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</si>
  <si>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</si>
  <si>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</si>
  <si>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</si>
  <si>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</si>
  <si>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</si>
  <si>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</si>
  <si>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</si>
  <si>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</si>
  <si>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</si>
  <si>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</si>
  <si>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</si>
  <si>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</si>
  <si>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</si>
  <si>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</si>
  <si>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</si>
  <si>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</si>
  <si>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</si>
  <si>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</si>
  <si>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</si>
  <si>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</si>
  <si>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</si>
  <si>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</si>
  <si>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</si>
  <si>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</si>
  <si>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</si>
  <si>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</si>
  <si>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</si>
  <si>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</si>
  <si>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</si>
  <si>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</si>
  <si>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</si>
  <si>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</si>
  <si>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</si>
  <si>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</si>
  <si>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</si>
  <si>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</si>
  <si>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</si>
  <si>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</si>
  <si>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</si>
  <si>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</si>
  <si>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</si>
  <si>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</si>
  <si>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</si>
  <si>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</si>
  <si>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</si>
  <si>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</si>
  <si>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</si>
  <si>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</si>
  <si>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</si>
  <si>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</si>
  <si>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</si>
  <si>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</si>
  <si>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</si>
  <si>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</si>
  <si>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</si>
  <si>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</si>
  <si>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</si>
  <si>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</si>
  <si>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</si>
  <si>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</si>
  <si>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</si>
  <si>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</si>
  <si>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</si>
  <si>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</si>
  <si>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</si>
  <si>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</si>
  <si>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</si>
  <si>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</si>
  <si>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</si>
  <si>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</si>
  <si>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</si>
  <si>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</si>
  <si>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</si>
  <si>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</si>
  <si>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</si>
  <si>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</si>
  <si>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</si>
  <si>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</si>
  <si>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</si>
  <si>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</si>
  <si>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</si>
  <si>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</si>
  <si>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</si>
  <si>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</si>
  <si>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</si>
  <si>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</si>
  <si>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</si>
  <si>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</si>
  <si>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</si>
  <si>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</si>
  <si>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</si>
  <si>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</si>
  <si>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</si>
  <si>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</si>
  <si>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</si>
  <si>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</si>
  <si>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</si>
  <si>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</si>
  <si>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</si>
  <si>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</si>
  <si>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</si>
  <si>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</si>
  <si>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</si>
  <si>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</si>
  <si>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</si>
  <si>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</si>
  <si>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</si>
  <si>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</si>
  <si>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</si>
  <si>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</si>
  <si>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</si>
  <si>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</si>
  <si>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</si>
  <si>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</si>
  <si>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</si>
  <si>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</si>
  <si>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</si>
  <si>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</si>
  <si>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</si>
  <si>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</si>
  <si>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</si>
  <si>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</si>
  <si>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</si>
  <si>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</si>
  <si>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</si>
  <si>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</si>
  <si>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</si>
  <si>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</si>
  <si>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</si>
  <si>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</si>
  <si>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</si>
  <si>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</si>
  <si>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</si>
  <si>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</si>
  <si>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</si>
  <si>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</si>
  <si>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</si>
  <si>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</si>
  <si>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</si>
  <si>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</si>
  <si>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</si>
  <si>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</si>
  <si>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</si>
  <si>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</si>
  <si>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</si>
  <si>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</si>
  <si>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</si>
  <si>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</si>
  <si>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</si>
  <si>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</si>
  <si>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</si>
  <si>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</si>
  <si>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</si>
  <si>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</si>
  <si>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</si>
  <si>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</si>
  <si>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</si>
  <si>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</si>
  <si>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</si>
  <si>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</si>
  <si>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</si>
  <si>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</si>
  <si>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</si>
  <si>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</si>
  <si>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</si>
  <si>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</si>
  <si>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</si>
  <si>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</si>
  <si>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</si>
  <si>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</si>
  <si>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</si>
  <si>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</si>
  <si>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</si>
  <si>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</si>
  <si>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</si>
  <si>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</si>
  <si>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</si>
  <si>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</si>
  <si>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</si>
  <si>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</si>
  <si>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</si>
  <si>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</si>
  <si>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</si>
  <si>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</si>
  <si>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</si>
  <si>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</si>
  <si>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</si>
  <si>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</si>
  <si>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</si>
  <si>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</si>
  <si>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</si>
  <si>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</si>
  <si>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</si>
  <si>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</si>
  <si>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</si>
  <si>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</si>
  <si>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</si>
  <si>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</si>
  <si>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</si>
  <si>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</si>
  <si>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</si>
  <si>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</si>
  <si>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</si>
  <si>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</si>
  <si>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</si>
  <si>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</si>
  <si>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</si>
  <si>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</si>
  <si>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</si>
  <si>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</si>
  <si>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</si>
  <si>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</si>
  <si>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</si>
  <si>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</si>
  <si>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</si>
  <si>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</si>
  <si>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</si>
  <si>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</si>
  <si>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</si>
  <si>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</si>
  <si>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</si>
  <si>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</si>
  <si>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</si>
  <si>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</si>
  <si>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</si>
  <si>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</si>
  <si>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</si>
  <si>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</si>
  <si>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</si>
  <si>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</si>
  <si>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</si>
  <si>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</si>
  <si>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</si>
  <si>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</si>
  <si>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</si>
  <si>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</si>
  <si>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</si>
  <si>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</si>
  <si>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</si>
  <si>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</si>
  <si>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</si>
  <si>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</si>
  <si>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</si>
  <si>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</si>
  <si>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</si>
  <si>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</si>
  <si>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</si>
  <si>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</si>
  <si>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</si>
  <si>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</si>
  <si>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</si>
  <si>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</si>
  <si>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</si>
  <si>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</si>
  <si>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</si>
  <si>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</si>
  <si>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</si>
  <si>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</si>
  <si>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</si>
  <si>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</si>
  <si>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</si>
  <si>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</si>
  <si>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</si>
  <si>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</si>
  <si>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</si>
  <si>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</si>
  <si>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</si>
  <si>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</si>
  <si>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</si>
  <si>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</si>
  <si>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</si>
  <si>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</si>
  <si>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</si>
  <si>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</si>
  <si>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</si>
  <si>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</si>
  <si>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</si>
  <si>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</si>
  <si>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</si>
  <si>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</si>
  <si>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</si>
  <si>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</si>
  <si>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</si>
  <si>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</si>
  <si>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</si>
  <si>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</si>
  <si>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</si>
  <si>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</si>
  <si>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</si>
  <si>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</si>
  <si>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</si>
  <si>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</si>
  <si>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</si>
  <si>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</si>
  <si>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</si>
  <si>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</si>
  <si>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</si>
  <si>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</si>
  <si>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</si>
  <si>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</si>
  <si>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</si>
  <si>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</si>
  <si>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</si>
  <si>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</si>
  <si>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</si>
  <si>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</si>
  <si>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</si>
  <si>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</si>
  <si>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</si>
  <si>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</si>
  <si>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</si>
  <si>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</si>
  <si>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</si>
  <si>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</si>
  <si>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</si>
  <si>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</si>
  <si>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</si>
  <si>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</si>
  <si>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</si>
  <si>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</si>
  <si>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</si>
  <si>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</si>
  <si>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</si>
  <si>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</si>
  <si>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</si>
  <si>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</si>
  <si>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</si>
  <si>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</si>
  <si>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</si>
  <si>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</si>
  <si>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</si>
  <si>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</si>
  <si>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</si>
  <si>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</si>
  <si>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</si>
  <si>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</si>
  <si>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</si>
  <si>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</si>
  <si>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</si>
  <si>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</si>
  <si>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</si>
  <si>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</si>
  <si>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</si>
  <si>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</si>
  <si>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</si>
  <si>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</si>
  <si>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</si>
  <si>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</si>
  <si>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</si>
  <si>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</si>
  <si>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</si>
  <si>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</si>
  <si>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</si>
  <si>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</si>
  <si>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</si>
  <si>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</si>
  <si>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</si>
  <si>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</si>
  <si>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</si>
  <si>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</si>
  <si>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</si>
  <si>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</si>
  <si>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</si>
  <si>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</si>
  <si>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</si>
  <si>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</si>
  <si>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</si>
  <si>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</si>
  <si>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</si>
  <si>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</si>
  <si>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</si>
  <si>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</si>
  <si>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</si>
  <si>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</si>
  <si>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</si>
  <si>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</si>
  <si>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</si>
  <si>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</si>
  <si>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</si>
  <si>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</si>
  <si>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</si>
  <si>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</si>
  <si>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</si>
  <si>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</si>
  <si>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</si>
  <si>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</si>
  <si>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</si>
  <si>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</si>
  <si>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</si>
  <si>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</si>
  <si>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</si>
  <si>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</si>
  <si>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</si>
  <si>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</si>
  <si>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</si>
  <si>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</si>
  <si>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</si>
  <si>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</si>
  <si>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</si>
  <si>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</si>
  <si>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</si>
  <si>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</si>
  <si>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</si>
  <si>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</si>
  <si>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</si>
  <si>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</si>
  <si>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</si>
  <si>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</si>
  <si>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</si>
  <si>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</si>
  <si>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</si>
  <si>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</si>
  <si>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</si>
  <si>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</si>
  <si>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</si>
  <si>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</si>
  <si>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</si>
  <si>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</si>
  <si>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</si>
  <si>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</si>
  <si>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</si>
  <si>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</si>
  <si>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</si>
  <si>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</si>
  <si>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</si>
  <si>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</si>
  <si>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</si>
  <si>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</si>
  <si>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</si>
  <si>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</si>
  <si>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</si>
  <si>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</si>
  <si>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</si>
  <si>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</si>
  <si>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</si>
  <si>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</si>
  <si>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</si>
  <si>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</si>
  <si>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</si>
  <si>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</si>
  <si>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</si>
  <si>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</si>
  <si>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</si>
  <si>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</si>
  <si>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</si>
  <si>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</si>
  <si>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</si>
  <si>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</si>
  <si>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</si>
  <si>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</si>
  <si>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</si>
  <si>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</si>
  <si>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</si>
  <si>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</si>
  <si>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</si>
  <si>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</si>
  <si>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</si>
  <si>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</si>
  <si>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</si>
  <si>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</si>
  <si>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</si>
  <si>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</si>
  <si>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</si>
  <si>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</si>
  <si>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</si>
  <si>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</si>
  <si>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</si>
  <si>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</si>
  <si>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</si>
  <si>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</si>
  <si>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</si>
  <si>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</si>
  <si>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</si>
  <si>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</si>
  <si>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</si>
  <si>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</si>
  <si>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</si>
  <si>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</si>
  <si>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</si>
  <si>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</si>
  <si>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</si>
  <si>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</si>
  <si>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</si>
  <si>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</si>
  <si>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</si>
  <si>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</si>
  <si>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</si>
  <si>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</si>
  <si>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</si>
  <si>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</si>
  <si>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</si>
  <si>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</si>
  <si>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</si>
  <si>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</si>
  <si>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</si>
  <si>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</si>
  <si>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</si>
  <si>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</si>
  <si>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</si>
  <si>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</si>
  <si>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</si>
  <si>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</si>
  <si>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</si>
  <si>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</si>
  <si>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</si>
  <si>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</si>
  <si>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</si>
  <si>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</si>
  <si>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</si>
  <si>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</si>
  <si>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</si>
  <si>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</si>
  <si>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</si>
  <si>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</si>
  <si>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</si>
  <si>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</si>
  <si>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</si>
  <si>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</si>
  <si>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</si>
  <si>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</si>
  <si>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</si>
  <si>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</si>
  <si>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</si>
  <si>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</si>
  <si>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</si>
  <si>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</si>
  <si>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</si>
  <si>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</si>
  <si>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</si>
  <si>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</si>
  <si>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</si>
  <si>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</si>
  <si>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</si>
  <si>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</si>
  <si>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</si>
  <si>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</si>
  <si>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</si>
  <si>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</si>
  <si>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</si>
  <si>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</si>
  <si>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</si>
  <si>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</si>
  <si>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</si>
  <si>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</si>
  <si>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</si>
  <si>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</si>
  <si>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</si>
  <si>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</si>
  <si>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</si>
  <si>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</si>
  <si>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</si>
  <si>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</si>
  <si>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</si>
  <si>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</si>
  <si>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</si>
  <si>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</si>
  <si>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</si>
  <si>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</si>
  <si>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</si>
  <si>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</si>
  <si>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</si>
  <si>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</si>
  <si>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</si>
  <si>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</si>
  <si>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</si>
  <si>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</si>
  <si>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</si>
  <si>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</si>
  <si>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</si>
  <si>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</si>
  <si>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</si>
  <si>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</si>
  <si>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</si>
  <si>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</si>
  <si>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</si>
  <si>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</si>
  <si>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</si>
  <si>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</si>
  <si>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</si>
  <si>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</si>
  <si>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</si>
  <si>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</si>
  <si>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</si>
  <si>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</si>
  <si>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</si>
  <si>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</si>
  <si>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</si>
  <si>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</si>
  <si>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</si>
  <si>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</si>
  <si>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</si>
  <si>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</si>
  <si>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</si>
  <si>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</si>
  <si>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</si>
  <si>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</si>
  <si>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</si>
  <si>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</si>
  <si>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</si>
  <si>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</si>
  <si>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</si>
  <si>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</si>
  <si>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</si>
  <si>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</si>
  <si>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</si>
  <si>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</si>
  <si>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</si>
  <si>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</si>
  <si>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</si>
  <si>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</si>
  <si>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</si>
  <si>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</si>
  <si>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</si>
  <si>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</si>
  <si>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</si>
  <si>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</si>
  <si>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</si>
  <si>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</si>
  <si>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</si>
  <si>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</si>
  <si>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</si>
  <si>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</si>
  <si>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</si>
  <si>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</si>
  <si>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</si>
  <si>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</si>
  <si>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</si>
  <si>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</si>
  <si>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</si>
  <si>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</si>
  <si>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</si>
  <si>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</si>
  <si>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</si>
  <si>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</si>
  <si>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</si>
  <si>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</si>
  <si>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</si>
  <si>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</si>
  <si>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</si>
  <si>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</si>
  <si>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</si>
  <si>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</si>
  <si>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</si>
  <si>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</si>
  <si>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</si>
  <si>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</si>
  <si>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</si>
  <si>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</si>
  <si>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</si>
  <si>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</si>
  <si>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</si>
  <si>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</si>
  <si>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</si>
  <si>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</si>
  <si>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</si>
  <si>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</si>
  <si>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</si>
  <si>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</si>
  <si>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</si>
  <si>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</si>
  <si>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</si>
  <si>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</si>
  <si>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</si>
  <si>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</si>
  <si>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</si>
  <si>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</si>
  <si>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</si>
  <si>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</si>
  <si>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</si>
  <si>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</si>
  <si>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</si>
  <si>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</si>
  <si>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</si>
  <si>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</si>
  <si>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</si>
  <si>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</si>
  <si>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</si>
  <si>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</si>
  <si>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</si>
  <si>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</si>
  <si>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</si>
  <si>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</si>
  <si>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</si>
  <si>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</si>
  <si>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</si>
  <si>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</si>
  <si>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</si>
  <si>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</si>
  <si>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</si>
  <si>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</si>
  <si>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</si>
  <si>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</si>
  <si>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</si>
  <si>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</si>
  <si>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</si>
  <si>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</si>
  <si>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</si>
  <si>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</si>
  <si>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</si>
  <si>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</si>
  <si>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</si>
  <si>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</si>
  <si>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</si>
  <si>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</si>
  <si>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</si>
  <si>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</si>
  <si>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</si>
  <si>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</si>
  <si>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</si>
  <si>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</si>
  <si>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</si>
  <si>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</si>
  <si>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</si>
  <si>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</si>
  <si>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</si>
  <si>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</si>
  <si>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</si>
  <si>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</si>
  <si>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</si>
  <si>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</si>
  <si>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</si>
  <si>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</si>
  <si>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</si>
  <si>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</si>
  <si>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</si>
  <si>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</si>
  <si>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</si>
  <si>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</si>
  <si>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</si>
  <si>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</si>
  <si>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</si>
  <si>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</si>
  <si>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</si>
  <si>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</si>
  <si>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</si>
  <si>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</si>
  <si>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</si>
  <si>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</si>
  <si>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</si>
  <si>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</si>
  <si>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</si>
  <si>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</si>
  <si>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</si>
  <si>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</si>
  <si>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</si>
  <si>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</si>
  <si>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</si>
  <si>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</si>
  <si>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</si>
  <si>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</si>
  <si>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</si>
  <si>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</si>
  <si>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</si>
  <si>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</si>
  <si>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</si>
  <si>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</si>
  <si>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</si>
  <si>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</si>
  <si>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</si>
  <si>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</si>
  <si>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</si>
  <si>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</si>
  <si>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</si>
  <si>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</si>
  <si>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</si>
  <si>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</si>
  <si>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</si>
  <si>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</si>
  <si>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</si>
  <si>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</si>
  <si>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</si>
  <si>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</si>
  <si>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</si>
  <si>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</si>
  <si>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</si>
  <si>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</si>
  <si>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</si>
  <si>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</si>
  <si>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</si>
  <si>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</si>
  <si>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</si>
  <si>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</si>
  <si>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</si>
  <si>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</si>
  <si>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</si>
  <si>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</si>
  <si>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</si>
  <si>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</si>
  <si>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</si>
  <si>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</si>
  <si>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</si>
  <si>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</si>
  <si>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</si>
  <si>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</si>
  <si>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</si>
  <si>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</si>
  <si>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</si>
  <si>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</si>
  <si>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</si>
  <si>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</si>
  <si>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</si>
  <si>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</si>
  <si>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</si>
  <si>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</si>
  <si>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</si>
  <si>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</si>
  <si>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</si>
  <si>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</si>
  <si>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</si>
  <si>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</si>
  <si>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</si>
  <si>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</si>
  <si>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</si>
  <si>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</si>
  <si>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</si>
  <si>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</si>
  <si>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</si>
  <si>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</si>
  <si>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</si>
  <si>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</si>
  <si>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</si>
  <si>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</si>
  <si>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</si>
  <si>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</si>
  <si>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</si>
  <si>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</si>
  <si>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</si>
  <si>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</si>
  <si>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</si>
  <si>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</si>
  <si>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</si>
  <si>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</si>
  <si>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</si>
  <si>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</si>
  <si>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</si>
  <si>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</si>
  <si>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</si>
  <si>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</si>
  <si>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</si>
  <si>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</si>
  <si>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</si>
  <si>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</si>
  <si>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</si>
  <si>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</si>
  <si>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</si>
  <si>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</si>
  <si>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</si>
  <si>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</si>
  <si>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</si>
  <si>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</si>
  <si>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</si>
  <si>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</si>
  <si>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</si>
  <si>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</si>
  <si>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</si>
  <si>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</si>
  <si>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</si>
  <si>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</si>
  <si>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</si>
  <si>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</si>
  <si>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</si>
  <si>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</si>
  <si>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</si>
  <si>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</si>
  <si>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</si>
  <si>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</si>
  <si>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</si>
  <si>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</si>
  <si>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</si>
  <si>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</si>
  <si>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</si>
  <si>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</si>
  <si>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</si>
  <si>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</si>
  <si>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</si>
  <si>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</si>
  <si>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</si>
  <si>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</si>
  <si>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</si>
  <si>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</si>
  <si>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</si>
  <si>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</si>
  <si>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</si>
  <si>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</si>
  <si>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</si>
  <si>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</si>
  <si>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</si>
  <si>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</si>
  <si>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</si>
  <si>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</si>
  <si>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</si>
  <si>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</si>
  <si>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</si>
  <si>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</si>
  <si>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</si>
  <si>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</si>
  <si>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</si>
  <si>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</si>
  <si>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</si>
  <si>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</si>
  <si>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</si>
  <si>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</si>
  <si>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</si>
  <si>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</si>
  <si>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</si>
  <si>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</si>
  <si>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</si>
  <si>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</si>
  <si>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</si>
  <si>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</si>
  <si>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</si>
  <si>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</si>
  <si>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</si>
  <si>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</si>
  <si>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</si>
  <si>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</si>
  <si>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</si>
  <si>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</si>
  <si>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</si>
  <si>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</si>
  <si>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</si>
  <si>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</si>
  <si>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</si>
  <si>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</si>
  <si>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</si>
  <si>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</si>
  <si>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</si>
  <si>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</si>
  <si>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</si>
  <si>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</si>
  <si>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</si>
  <si>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</si>
  <si>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</si>
  <si>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</si>
  <si>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</si>
  <si>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</si>
  <si>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</si>
  <si>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</si>
  <si>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</si>
  <si>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</si>
  <si>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</si>
  <si>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</si>
  <si>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</si>
  <si>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</si>
  <si>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</si>
  <si>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</si>
  <si>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</si>
  <si>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</si>
  <si>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</si>
  <si>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</si>
  <si>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</si>
  <si>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</si>
  <si>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</si>
  <si>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</si>
  <si>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</si>
  <si>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</si>
  <si>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</si>
  <si>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</si>
  <si>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</si>
  <si>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</si>
  <si>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</si>
  <si>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</si>
  <si>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</si>
  <si>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</si>
  <si>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</si>
  <si>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</si>
  <si>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</si>
  <si>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</si>
  <si>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</si>
  <si>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</si>
  <si>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</si>
  <si>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</si>
  <si>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</si>
  <si>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</si>
  <si>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</si>
  <si>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</si>
  <si>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</si>
  <si>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</si>
  <si>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</si>
  <si>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</si>
  <si>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</si>
  <si>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</si>
  <si>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</si>
  <si>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</si>
  <si>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</si>
  <si>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</si>
  <si>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</si>
  <si>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</si>
  <si>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</si>
  <si>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</si>
  <si>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</si>
  <si>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</si>
  <si>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</si>
  <si>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</si>
  <si>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</si>
  <si>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</si>
  <si>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</si>
  <si>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</si>
  <si>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</si>
  <si>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</si>
  <si>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</si>
  <si>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</si>
  <si>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</si>
  <si>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</si>
  <si>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</si>
  <si>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</si>
  <si>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</si>
  <si>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</si>
  <si>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</si>
  <si>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</si>
  <si>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</si>
  <si>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</si>
  <si>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</si>
  <si>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</si>
  <si>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</si>
  <si>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</si>
  <si>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</si>
  <si>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</si>
  <si>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</si>
  <si>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</si>
  <si>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</si>
  <si>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</si>
  <si>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</si>
  <si>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</si>
  <si>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</si>
  <si>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</si>
  <si>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</si>
  <si>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</si>
  <si>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</si>
  <si>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</si>
  <si>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</si>
  <si>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</si>
  <si>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</si>
  <si>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</si>
  <si>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</si>
  <si>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</si>
  <si>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</si>
  <si>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</si>
  <si>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</si>
  <si>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</si>
  <si>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</si>
  <si>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</si>
  <si>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</si>
  <si>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</si>
  <si>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</si>
  <si>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</si>
  <si>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</si>
  <si>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</si>
  <si>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</si>
  <si>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</si>
  <si>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</si>
  <si>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</si>
  <si>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</si>
  <si>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</si>
  <si>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</si>
  <si>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</si>
  <si>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</si>
  <si>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</si>
  <si>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</si>
  <si>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</si>
  <si>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</si>
  <si>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</si>
  <si>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</si>
  <si>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</si>
  <si>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</si>
  <si>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</si>
  <si>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</si>
  <si>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</si>
  <si>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</si>
  <si>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</si>
  <si>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</si>
  <si>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</si>
  <si>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</si>
  <si>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</si>
  <si>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</si>
  <si>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</si>
  <si>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</si>
  <si>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</si>
  <si>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</si>
  <si>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</si>
  <si>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</si>
  <si>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</si>
  <si>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</si>
  <si>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</si>
  <si>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</si>
  <si>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</si>
  <si>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</si>
  <si>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</si>
  <si>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</si>
  <si>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</si>
  <si>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</si>
  <si>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</si>
  <si>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</si>
  <si>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</si>
  <si>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</si>
  <si>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</si>
  <si>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</si>
  <si>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</si>
  <si>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</si>
  <si>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</si>
  <si>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</si>
  <si>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</si>
  <si>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</si>
  <si>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</si>
  <si>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</si>
  <si>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</si>
  <si>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</si>
  <si>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</si>
  <si>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</si>
  <si>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</si>
  <si>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</si>
  <si>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</si>
  <si>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</si>
  <si>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</si>
  <si>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</si>
  <si>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</si>
  <si>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</si>
  <si>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</si>
  <si>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</si>
  <si>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</si>
  <si>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</si>
  <si>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</si>
  <si>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</si>
  <si>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</si>
  <si>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</si>
  <si>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</si>
  <si>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</si>
  <si>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</si>
  <si>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</si>
  <si>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</si>
  <si>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</si>
  <si>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</si>
  <si>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</si>
  <si>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</si>
  <si>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</si>
  <si>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</si>
  <si>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</si>
  <si>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</si>
  <si>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</si>
  <si>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</si>
  <si>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</si>
  <si>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</si>
  <si>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</si>
  <si>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</si>
  <si>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</si>
  <si>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</si>
  <si>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</si>
  <si>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</si>
  <si>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</si>
  <si>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</si>
  <si>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</si>
  <si>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</si>
  <si>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</si>
  <si>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</si>
  <si>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</si>
  <si>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</si>
  <si>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</si>
  <si>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</si>
  <si>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</si>
  <si>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</si>
  <si>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</si>
  <si>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</si>
  <si>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</si>
  <si>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</si>
  <si>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</si>
  <si>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</si>
  <si>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</si>
  <si>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</si>
  <si>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</si>
  <si>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</si>
  <si>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</si>
  <si>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</si>
  <si>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</si>
  <si>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</si>
  <si>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</si>
  <si>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</si>
  <si>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</si>
  <si>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</si>
  <si>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</si>
  <si>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</si>
  <si>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</si>
  <si>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</si>
  <si>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</si>
  <si>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</si>
  <si>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</si>
  <si>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</si>
  <si>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</si>
  <si>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</si>
  <si>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</si>
  <si>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</si>
  <si>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</si>
  <si>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</si>
  <si>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</si>
  <si>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</si>
  <si>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</si>
  <si>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</si>
  <si>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</si>
  <si>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</si>
  <si>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</si>
  <si>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</si>
  <si>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</si>
  <si>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</si>
  <si>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</si>
  <si>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</si>
  <si>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</si>
  <si>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</si>
  <si>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</si>
  <si>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</si>
  <si>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</si>
  <si>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</si>
  <si>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</si>
  <si>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</si>
  <si>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</si>
  <si>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</si>
  <si>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</si>
  <si>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</si>
  <si>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</si>
  <si>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</si>
  <si>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</si>
  <si>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</si>
  <si>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</si>
  <si>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</si>
  <si>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</si>
  <si>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</si>
  <si>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</si>
  <si>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</si>
  <si>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</si>
  <si>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</si>
  <si>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</si>
  <si>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</si>
  <si>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</si>
  <si>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</si>
  <si>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</si>
  <si>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</si>
  <si>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</si>
  <si>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</si>
  <si>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</si>
  <si>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</si>
  <si>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</si>
  <si>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</si>
  <si>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</si>
  <si>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</si>
  <si>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</si>
  <si>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</si>
  <si>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</si>
  <si>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</si>
  <si>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</si>
  <si>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</si>
  <si>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</si>
  <si>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</si>
  <si>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</si>
  <si>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</si>
  <si>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</si>
  <si>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</si>
  <si>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</si>
  <si>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</si>
  <si>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</si>
  <si>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</si>
  <si>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</si>
  <si>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</si>
  <si>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</si>
  <si>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</si>
  <si>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</si>
  <si>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</si>
  <si>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</si>
  <si>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</si>
  <si>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</si>
  <si>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</si>
  <si>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</si>
  <si>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</si>
  <si>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</si>
  <si>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</si>
  <si>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</si>
  <si>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</si>
  <si>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</si>
  <si>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</si>
  <si>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</si>
  <si>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</si>
  <si>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</si>
  <si>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</si>
  <si>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</si>
  <si>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</si>
  <si>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</si>
  <si>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</si>
  <si>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</si>
  <si>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</si>
  <si>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</si>
  <si>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</si>
  <si>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</si>
  <si>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</si>
  <si>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</si>
  <si>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</si>
  <si>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</si>
  <si>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</si>
  <si>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</si>
  <si>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</si>
  <si>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</si>
  <si>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</si>
  <si>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</si>
  <si>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</si>
  <si>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</si>
  <si>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</si>
  <si>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</si>
  <si>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</si>
  <si>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</si>
  <si>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</si>
  <si>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</si>
  <si>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</si>
  <si>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</si>
  <si>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</si>
  <si>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</si>
  <si>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</si>
  <si>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</si>
  <si>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</si>
  <si>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</si>
  <si>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</si>
  <si>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</si>
  <si>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</si>
  <si>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</si>
  <si>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</si>
  <si>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</si>
  <si>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</si>
  <si>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</si>
  <si>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</si>
  <si>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</si>
  <si>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</si>
  <si>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</si>
  <si>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</si>
  <si>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</si>
  <si>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</si>
  <si>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</si>
  <si>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</si>
  <si>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</si>
  <si>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</si>
  <si>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</si>
  <si>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</si>
  <si>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</si>
  <si>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</si>
  <si>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</si>
  <si>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</si>
  <si>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</si>
  <si>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</si>
  <si>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</si>
  <si>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</si>
  <si>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</si>
  <si>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</si>
  <si>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</si>
  <si>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</si>
  <si>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</si>
  <si>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</si>
  <si>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</si>
  <si>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</si>
  <si>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</si>
  <si>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</si>
  <si>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</si>
  <si>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</si>
  <si>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</si>
  <si>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</si>
  <si>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</si>
  <si>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</si>
  <si>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</si>
  <si>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</si>
  <si>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</si>
  <si>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</si>
  <si>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</si>
  <si>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</si>
  <si>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</si>
  <si>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</si>
  <si>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</si>
  <si>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</si>
  <si>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</si>
  <si>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</si>
  <si>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</si>
  <si>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</si>
  <si>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</si>
  <si>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</si>
  <si>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</si>
  <si>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</si>
  <si>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</si>
  <si>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</si>
  <si>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</si>
  <si>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</si>
  <si>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</si>
  <si>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</si>
  <si>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</si>
  <si>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</si>
  <si>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</si>
  <si>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</si>
  <si>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</si>
  <si>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</si>
  <si>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</si>
  <si>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</si>
  <si>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</si>
  <si>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</si>
  <si>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</si>
  <si>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</si>
  <si>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</si>
  <si>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</si>
  <si>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</si>
  <si>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</si>
  <si>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</si>
  <si>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</si>
  <si>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</si>
  <si>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</si>
  <si>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</si>
  <si>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</si>
  <si>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</si>
  <si>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</si>
  <si>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</si>
  <si>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</si>
  <si>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</si>
  <si>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</si>
  <si>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</si>
  <si>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</si>
  <si>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</si>
  <si>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</si>
  <si>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</si>
  <si>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</si>
  <si>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</si>
  <si>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</si>
  <si>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</si>
  <si>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</si>
  <si>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</si>
  <si>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</si>
  <si>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</si>
  <si>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</si>
  <si>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</si>
  <si>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</si>
  <si>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</si>
  <si>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</si>
  <si>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</si>
  <si>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</si>
  <si>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</si>
  <si>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</si>
  <si>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</si>
  <si>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</si>
  <si>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</si>
  <si>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</si>
  <si>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</si>
  <si>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</si>
  <si>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</si>
  <si>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</si>
  <si>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</si>
  <si>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</si>
  <si>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</si>
  <si>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</si>
  <si>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</si>
  <si>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</si>
  <si>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</si>
  <si>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</si>
  <si>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</si>
  <si>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</si>
  <si>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</si>
  <si>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</si>
  <si>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</si>
  <si>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</si>
  <si>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</si>
  <si>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</si>
  <si>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</si>
  <si>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</si>
  <si>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</si>
  <si>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</si>
  <si>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</si>
  <si>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</si>
  <si>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</si>
  <si>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</si>
  <si>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</si>
  <si>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</si>
  <si>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</si>
  <si>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</si>
  <si>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</si>
  <si>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</si>
  <si>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</si>
  <si>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</si>
  <si>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</si>
  <si>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</si>
  <si>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</si>
  <si>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</si>
  <si>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</si>
  <si>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</si>
  <si>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</si>
  <si>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</si>
  <si>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</si>
  <si>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</si>
  <si>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</si>
  <si>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</si>
  <si>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</si>
  <si>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</si>
  <si>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</si>
  <si>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</si>
  <si>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</si>
  <si>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</si>
  <si>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</si>
  <si>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</si>
  <si>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</si>
  <si>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</si>
  <si>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</si>
  <si>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</si>
  <si>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</si>
  <si>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</si>
  <si>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</si>
  <si>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</si>
  <si>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</si>
  <si>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</si>
  <si>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</si>
  <si>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</si>
  <si>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</si>
  <si>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</si>
  <si>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</si>
  <si>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</si>
  <si>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</si>
  <si>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</si>
  <si>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</si>
  <si>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</si>
  <si>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</si>
  <si>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</si>
  <si>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</si>
  <si>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</si>
  <si>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</si>
  <si>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</si>
  <si>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</si>
  <si>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</si>
  <si>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</si>
  <si>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</si>
  <si>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</si>
  <si>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</si>
  <si>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</si>
  <si>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</si>
  <si>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</si>
  <si>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</si>
  <si>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</si>
  <si>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</si>
  <si>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</si>
  <si>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</si>
  <si>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</si>
  <si>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</si>
  <si>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</si>
  <si>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</si>
  <si>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</si>
  <si>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</si>
  <si>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</si>
  <si>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</si>
  <si>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</si>
  <si>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</si>
  <si>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</si>
  <si>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</si>
  <si>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</si>
  <si>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</si>
  <si>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</si>
  <si>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</si>
  <si>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</si>
  <si>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</si>
  <si>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</si>
  <si>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</si>
  <si>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</si>
  <si>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</si>
  <si>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</si>
  <si>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</si>
  <si>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</si>
  <si>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</si>
  <si>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</si>
  <si>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</si>
  <si>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</si>
  <si>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</si>
  <si>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</si>
  <si>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</si>
  <si>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</si>
  <si>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</si>
  <si>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</si>
  <si>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</si>
  <si>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</si>
  <si>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</si>
  <si>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</si>
  <si>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</si>
  <si>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</si>
  <si>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</si>
  <si>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</si>
  <si>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</si>
  <si>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</si>
  <si>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</si>
  <si>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</si>
  <si>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</si>
  <si>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</si>
  <si>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</si>
  <si>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</si>
  <si>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</si>
  <si>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</si>
  <si>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</si>
  <si>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</si>
  <si>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</si>
  <si>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</si>
  <si>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</si>
  <si>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</si>
  <si>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</si>
  <si>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</si>
  <si>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</si>
  <si>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</si>
  <si>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</si>
  <si>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</si>
  <si>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</si>
  <si>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</si>
  <si>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</si>
  <si>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</si>
  <si>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</si>
  <si>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</si>
  <si>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</si>
  <si>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</si>
  <si>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</si>
  <si>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</si>
  <si>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</si>
  <si>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</si>
  <si>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</si>
  <si>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</si>
  <si>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</si>
  <si>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</si>
  <si>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</si>
  <si>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</si>
  <si>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</si>
  <si>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</si>
  <si>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</si>
  <si>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</si>
  <si>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</si>
  <si>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</si>
  <si>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</si>
  <si>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</si>
  <si>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</si>
  <si>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</si>
  <si>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</si>
  <si>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</si>
  <si>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</si>
  <si>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</si>
  <si>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</si>
  <si>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</si>
  <si>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</si>
  <si>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</si>
  <si>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</si>
  <si>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</si>
  <si>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</si>
  <si>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</si>
  <si>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</si>
  <si>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</si>
  <si>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</si>
  <si>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</si>
  <si>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</si>
  <si>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</si>
  <si>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</si>
  <si>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</si>
  <si>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</si>
  <si>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</si>
  <si>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</si>
  <si>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</si>
  <si>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</si>
  <si>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</si>
  <si>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</si>
  <si>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</si>
  <si>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</si>
  <si>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</si>
  <si>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</si>
  <si>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</si>
  <si>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</si>
  <si>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</si>
  <si>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</si>
  <si>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</si>
  <si>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</si>
  <si>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</si>
  <si>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</si>
  <si>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</si>
  <si>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</si>
  <si>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</si>
  <si>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</si>
  <si>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</si>
  <si>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</si>
  <si>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</si>
  <si>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</si>
  <si>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</si>
  <si>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</si>
  <si>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</si>
  <si>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</si>
  <si>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</si>
  <si>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</si>
  <si>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</si>
  <si>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</si>
  <si>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</si>
  <si>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</si>
  <si>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</si>
  <si>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</si>
  <si>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</si>
  <si>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</si>
  <si>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</si>
  <si>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</si>
  <si>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</si>
  <si>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</si>
  <si>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</si>
  <si>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</si>
  <si>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</si>
  <si>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</si>
  <si>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</si>
  <si>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</si>
  <si>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</si>
  <si>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</si>
  <si>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</si>
  <si>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</si>
  <si>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</si>
  <si>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</si>
  <si>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</si>
  <si>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</si>
  <si>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</si>
  <si>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</si>
  <si>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</si>
  <si>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</si>
  <si>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</si>
  <si>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</si>
  <si>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</si>
  <si>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</si>
  <si>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</si>
  <si>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</si>
  <si>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</si>
  <si>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</si>
  <si>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</si>
  <si>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</si>
  <si>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</si>
  <si>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</si>
  <si>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</si>
  <si>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</si>
  <si>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</si>
  <si>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</si>
  <si>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</si>
  <si>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</si>
  <si>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</si>
  <si>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</si>
  <si>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</si>
  <si>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</si>
  <si>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</si>
  <si>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</si>
  <si>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</si>
  <si>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</si>
  <si>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</si>
  <si>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</si>
  <si>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</si>
  <si>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</si>
  <si>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</si>
  <si>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</si>
  <si>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</si>
  <si>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</si>
  <si>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</si>
  <si>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</si>
  <si>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</si>
  <si>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</si>
  <si>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</si>
  <si>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</si>
  <si>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</si>
  <si>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</si>
  <si>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</si>
  <si>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</si>
  <si>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</si>
  <si>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</si>
  <si>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</si>
  <si>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</si>
  <si>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</si>
  <si>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</si>
  <si>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</si>
  <si>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</si>
  <si>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</si>
  <si>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</si>
  <si>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</si>
  <si>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</si>
  <si>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</si>
  <si>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</si>
  <si>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</si>
  <si>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</si>
  <si>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</si>
  <si>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</si>
  <si>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</si>
  <si>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</si>
  <si>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</si>
  <si>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</si>
  <si>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</si>
  <si>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</si>
  <si>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</si>
  <si>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</si>
  <si>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</si>
  <si>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</si>
  <si>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</si>
  <si>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</si>
  <si>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</si>
  <si>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</si>
  <si>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</si>
  <si>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</si>
  <si>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</si>
  <si>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</si>
  <si>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</si>
  <si>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</si>
  <si>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</si>
  <si>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</si>
  <si>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</si>
  <si>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</si>
  <si>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</si>
  <si>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</si>
  <si>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</si>
  <si>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</si>
  <si>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</si>
  <si>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</si>
  <si>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</si>
  <si>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</si>
  <si>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</si>
  <si>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</si>
  <si>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</si>
  <si>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</si>
  <si>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</si>
  <si>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</si>
  <si>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</si>
  <si>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</si>
  <si>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</si>
  <si>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</si>
  <si>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</si>
  <si>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</si>
  <si>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</si>
  <si>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</si>
  <si>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</si>
  <si>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</si>
  <si>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</si>
  <si>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</si>
  <si>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</si>
  <si>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</si>
  <si>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</si>
  <si>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</si>
  <si>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</si>
  <si>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</si>
  <si>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</si>
  <si>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</si>
  <si>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</si>
  <si>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</si>
  <si>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</si>
  <si>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</si>
  <si>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</si>
  <si>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</si>
  <si>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</si>
  <si>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</si>
  <si>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</si>
  <si>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</si>
  <si>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</si>
  <si>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</si>
  <si>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</si>
  <si>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</si>
  <si>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</si>
  <si>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</si>
  <si>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</si>
  <si>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</si>
  <si>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</si>
  <si>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</si>
  <si>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</si>
  <si>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</si>
  <si>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</si>
  <si>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</si>
  <si>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</si>
  <si>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</si>
  <si>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</si>
  <si>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</si>
  <si>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</si>
  <si>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</si>
  <si>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</si>
  <si>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</si>
  <si>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</si>
  <si>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</si>
  <si>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</si>
  <si>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</si>
  <si>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</si>
  <si>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</si>
  <si>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</si>
  <si>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</si>
  <si>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</si>
  <si>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</si>
  <si>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</si>
  <si>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</si>
  <si>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</si>
  <si>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</si>
  <si>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</si>
  <si>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</si>
  <si>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</si>
  <si>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</si>
  <si>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</si>
  <si>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</si>
  <si>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</si>
  <si>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</si>
  <si>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</si>
  <si>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</si>
  <si>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</si>
  <si>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</si>
  <si>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</si>
  <si>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</si>
  <si>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</si>
  <si>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</si>
  <si>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</si>
  <si>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</si>
  <si>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</si>
  <si>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</si>
  <si>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</si>
  <si>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</si>
  <si>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</si>
  <si>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</si>
  <si>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</si>
  <si>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</si>
  <si>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</si>
  <si>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</si>
  <si>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</si>
  <si>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</si>
  <si>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</si>
  <si>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</si>
  <si>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</si>
  <si>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</si>
  <si>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</si>
  <si>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</si>
  <si>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</si>
  <si>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</si>
  <si>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</si>
  <si>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</si>
  <si>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</si>
  <si>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</si>
  <si>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</si>
  <si>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</si>
  <si>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</si>
  <si>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</si>
  <si>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</si>
  <si>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</si>
  <si>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</si>
  <si>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</si>
  <si>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</si>
  <si>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</si>
  <si>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</si>
  <si>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</si>
  <si>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</si>
  <si>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</si>
  <si>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</si>
  <si>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</si>
  <si>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</si>
  <si>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</si>
  <si>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</si>
  <si>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</si>
  <si>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</si>
  <si>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</si>
  <si>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</si>
  <si>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</si>
  <si>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</si>
  <si>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</si>
  <si>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</si>
  <si>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</si>
  <si>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</si>
  <si>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</si>
  <si>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</si>
  <si>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</si>
  <si>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</si>
  <si>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</si>
  <si>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</si>
  <si>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</si>
  <si>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</si>
  <si>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</si>
  <si>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</si>
  <si>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</si>
  <si>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</si>
  <si>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</si>
  <si>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</si>
  <si>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</si>
  <si>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</si>
  <si>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</si>
  <si>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</si>
  <si>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</si>
  <si>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</si>
  <si>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</si>
  <si>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</si>
  <si>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</si>
  <si>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</si>
  <si>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</si>
  <si>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</si>
  <si>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</si>
  <si>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</si>
  <si>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</si>
  <si>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</si>
  <si>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</si>
  <si>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</si>
  <si>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</si>
  <si>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</si>
  <si>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</si>
  <si>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</si>
  <si>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</si>
  <si>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</si>
  <si>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</si>
  <si>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</si>
  <si>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</si>
  <si>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</si>
  <si>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</si>
  <si>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</si>
  <si>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</si>
  <si>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</si>
  <si>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</si>
  <si>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</si>
  <si>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</si>
  <si>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</si>
  <si>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</si>
  <si>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</si>
  <si>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</si>
  <si>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</si>
  <si>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</si>
  <si>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</si>
  <si>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</si>
  <si>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</si>
  <si>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</si>
  <si>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</si>
  <si>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</si>
  <si>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</si>
  <si>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</si>
  <si>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</si>
  <si>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</si>
  <si>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</si>
  <si>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</si>
  <si>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</si>
  <si>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</si>
  <si>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</si>
  <si>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</si>
  <si>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</si>
  <si>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</si>
  <si>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</si>
  <si>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</si>
  <si>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</si>
  <si>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</si>
  <si>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</si>
  <si>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</si>
  <si>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</si>
  <si>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</si>
  <si>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</si>
  <si>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</si>
  <si>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</si>
  <si>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</si>
  <si>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</si>
  <si>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</si>
  <si>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</si>
  <si>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</si>
  <si>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</si>
  <si>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</si>
  <si>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</si>
  <si>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</si>
  <si>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</si>
  <si>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</si>
  <si>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</si>
  <si>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</si>
  <si>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</si>
  <si>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</si>
  <si>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</si>
  <si>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</si>
  <si>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</si>
  <si>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</si>
  <si>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</si>
  <si>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</si>
  <si>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</si>
  <si>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</si>
  <si>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</si>
  <si>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</si>
  <si>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</si>
  <si>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</si>
  <si>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</si>
  <si>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</si>
  <si>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</si>
  <si>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</si>
  <si>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</si>
  <si>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</si>
  <si>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</si>
  <si>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</si>
  <si>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</si>
  <si>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</si>
  <si>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</si>
  <si>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</si>
  <si>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</si>
  <si>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</si>
  <si>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</si>
  <si>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</si>
  <si>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</si>
  <si>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</si>
  <si>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</si>
  <si>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</si>
  <si>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</si>
  <si>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</si>
  <si>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</si>
  <si>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</si>
  <si>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</si>
  <si>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</si>
  <si>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</si>
  <si>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</si>
  <si>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</si>
  <si>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</si>
  <si>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</si>
  <si>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</si>
  <si>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</si>
  <si>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</si>
  <si>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</si>
  <si>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</si>
  <si>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</si>
  <si>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</si>
  <si>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</si>
  <si>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</si>
  <si>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</si>
  <si>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</si>
  <si>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</si>
  <si>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</si>
  <si>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</si>
  <si>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</si>
  <si>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</si>
  <si>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</si>
  <si>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</si>
  <si>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</si>
  <si>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</si>
  <si>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</si>
  <si>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</si>
  <si>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</si>
  <si>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</si>
  <si>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</si>
  <si>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</si>
  <si>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</si>
  <si>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</si>
  <si>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</si>
  <si>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</si>
  <si>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</si>
  <si>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</si>
  <si>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</si>
  <si>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</si>
  <si>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</si>
  <si>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</si>
  <si>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</si>
  <si>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</si>
  <si>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</si>
  <si>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</si>
  <si>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</si>
  <si>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</si>
  <si>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</si>
  <si>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</si>
  <si>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</si>
  <si>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</si>
  <si>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</si>
  <si>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</si>
  <si>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</si>
  <si>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</si>
  <si>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</si>
  <si>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</si>
  <si>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</si>
  <si>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</si>
  <si>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</si>
  <si>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</si>
  <si>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</si>
  <si>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</si>
  <si>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</si>
  <si>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</si>
  <si>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</si>
  <si>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</si>
  <si>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</si>
  <si>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</si>
  <si>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</si>
  <si>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</si>
  <si>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</si>
  <si>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</si>
  <si>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</si>
  <si>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</si>
  <si>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</si>
  <si>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</si>
  <si>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</si>
  <si>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</si>
  <si>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</si>
  <si>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</si>
  <si>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</si>
  <si>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</si>
  <si>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</si>
  <si>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</si>
  <si>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</si>
  <si>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</si>
  <si>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</si>
  <si>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</si>
  <si>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</si>
  <si>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</si>
  <si>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</si>
  <si>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</si>
  <si>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</si>
  <si>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</si>
  <si>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</si>
  <si>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</si>
  <si>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</si>
  <si>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</si>
  <si>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</si>
  <si>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</si>
  <si>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</si>
  <si>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</si>
  <si>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</si>
  <si>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</si>
  <si>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</si>
  <si>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</si>
  <si>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</si>
  <si>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</si>
  <si>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</si>
  <si>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</si>
  <si>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</si>
  <si>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</si>
  <si>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</si>
  <si>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</si>
  <si>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</si>
  <si>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</si>
  <si>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</si>
  <si>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</si>
  <si>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</si>
  <si>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</si>
  <si>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</si>
  <si>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</si>
  <si>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</si>
  <si>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</si>
  <si>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</si>
  <si>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</si>
  <si>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</si>
  <si>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</si>
  <si>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</si>
  <si>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</si>
  <si>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</si>
  <si>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</si>
  <si>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</si>
  <si>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</si>
  <si>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</si>
  <si>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</si>
  <si>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</si>
  <si>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</si>
  <si>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</si>
  <si>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</si>
  <si>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</si>
  <si>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</si>
  <si>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</si>
  <si>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</si>
  <si>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</si>
  <si>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</si>
  <si>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</si>
  <si>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</si>
  <si>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</si>
  <si>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</si>
  <si>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</si>
  <si>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</si>
  <si>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</si>
  <si>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</si>
  <si>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</si>
  <si>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</si>
  <si>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</si>
  <si>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</si>
  <si>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</si>
  <si>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</si>
  <si>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</si>
  <si>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</si>
  <si>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</si>
  <si>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</si>
  <si>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</si>
  <si>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</si>
  <si>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</si>
  <si>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</si>
  <si>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</si>
  <si>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</si>
  <si>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</si>
  <si>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</si>
  <si>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</si>
  <si>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</si>
  <si>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</si>
  <si>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</si>
  <si>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</si>
  <si>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</si>
  <si>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</si>
  <si>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</si>
  <si>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</si>
  <si>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</si>
  <si>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</si>
  <si>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</si>
  <si>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</si>
  <si>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</si>
  <si>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</si>
  <si>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</si>
  <si>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</si>
  <si>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</si>
  <si>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</si>
  <si>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</si>
  <si>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</si>
  <si>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</si>
  <si>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</si>
  <si>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</si>
  <si>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</si>
  <si>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</si>
  <si>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</si>
  <si>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</si>
  <si>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</si>
  <si>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</si>
  <si>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</si>
  <si>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</si>
  <si>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</si>
  <si>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</si>
  <si>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</si>
  <si>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</si>
  <si>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</si>
  <si>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</si>
  <si>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</si>
  <si>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</si>
  <si>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</si>
  <si>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</si>
  <si>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</si>
  <si>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</si>
  <si>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</si>
  <si>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</si>
  <si>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</si>
  <si>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</si>
  <si>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</si>
  <si>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</si>
  <si>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</si>
  <si>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</si>
  <si>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</si>
  <si>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</si>
  <si>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</si>
  <si>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</si>
  <si>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</si>
  <si>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</si>
  <si>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</si>
  <si>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</si>
  <si>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</si>
  <si>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</si>
  <si>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</si>
  <si>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</si>
  <si>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</si>
  <si>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</si>
  <si>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</si>
  <si>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</si>
  <si>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</si>
  <si>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</si>
  <si>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</si>
  <si>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</si>
  <si>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</si>
  <si>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</si>
  <si>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</si>
  <si>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</si>
  <si>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</si>
  <si>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</si>
  <si>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</si>
  <si>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</si>
  <si>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</si>
  <si>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</si>
  <si>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</si>
  <si>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</si>
  <si>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</si>
  <si>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</si>
  <si>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</si>
  <si>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</si>
  <si>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</si>
  <si>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</si>
  <si>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</si>
  <si>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</si>
  <si>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</si>
  <si>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</si>
  <si>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</si>
  <si>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</si>
  <si>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</si>
  <si>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</si>
  <si>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</si>
  <si>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</si>
  <si>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</si>
  <si>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</si>
  <si>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</si>
  <si>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</si>
  <si>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</si>
  <si>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</si>
  <si>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</si>
  <si>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</si>
  <si>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</si>
  <si>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</si>
  <si>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</si>
  <si>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</si>
  <si>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</si>
  <si>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</si>
  <si>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</si>
  <si>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</si>
  <si>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</si>
  <si>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</si>
  <si>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</si>
  <si>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</si>
  <si>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</si>
  <si>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</si>
  <si>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</si>
  <si>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</si>
  <si>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</si>
  <si>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</si>
  <si>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</si>
  <si>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</si>
  <si>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</si>
  <si>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</si>
  <si>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</si>
  <si>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</si>
  <si>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</si>
  <si>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</si>
  <si>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</si>
  <si>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</si>
  <si>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</si>
  <si>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</si>
  <si>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</si>
  <si>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</si>
  <si>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</si>
  <si>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</si>
  <si>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</si>
  <si>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</si>
  <si>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</si>
  <si>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</si>
  <si>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</si>
  <si>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</si>
  <si>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</si>
  <si>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</si>
  <si>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</si>
  <si>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</si>
  <si>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</si>
  <si>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</si>
  <si>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</si>
  <si>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</si>
  <si>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</si>
  <si>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</si>
  <si>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</si>
  <si>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</si>
  <si>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</si>
  <si>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</si>
  <si>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</si>
  <si>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</si>
  <si>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</si>
  <si>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</si>
  <si>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</si>
  <si>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</si>
  <si>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</si>
  <si>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</si>
  <si>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</si>
  <si>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</si>
  <si>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</si>
  <si>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</si>
  <si>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</si>
  <si>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</si>
  <si>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</si>
  <si>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</si>
  <si>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</si>
  <si>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</si>
  <si>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</si>
  <si>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</si>
  <si>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</si>
  <si>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</si>
  <si>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</si>
  <si>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</si>
  <si>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</si>
  <si>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</si>
  <si>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</si>
  <si>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</si>
  <si>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</si>
  <si>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</si>
  <si>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</si>
  <si>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</si>
  <si>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</si>
  <si>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</si>
  <si>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</si>
  <si>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</si>
  <si>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</si>
  <si>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</si>
  <si>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</si>
  <si>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</si>
  <si>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</si>
  <si>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</si>
  <si>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</si>
  <si>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</si>
  <si>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</si>
  <si>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</si>
  <si>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</si>
  <si>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</si>
  <si>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</si>
  <si>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</si>
  <si>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</si>
  <si>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</si>
  <si>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</si>
  <si>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</si>
  <si>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</si>
  <si>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</si>
  <si>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</si>
  <si>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</si>
  <si>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</si>
  <si>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</si>
  <si>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</si>
  <si>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</si>
  <si>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</si>
  <si>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</si>
  <si>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</si>
  <si>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</si>
  <si>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</si>
  <si>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</si>
  <si>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</si>
  <si>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</si>
  <si>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</si>
  <si>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</si>
  <si>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</si>
  <si>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</si>
  <si>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</si>
  <si>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</si>
  <si>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</si>
  <si>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</si>
  <si>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</si>
  <si>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</si>
  <si>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</si>
  <si>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</si>
  <si>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</si>
  <si>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</si>
  <si>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</si>
  <si>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</si>
  <si>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</si>
  <si>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</si>
  <si>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</si>
  <si>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</si>
  <si>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</si>
  <si>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</si>
  <si>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</si>
  <si>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</si>
  <si>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</si>
  <si>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</si>
  <si>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</si>
  <si>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</si>
  <si>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</si>
  <si>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</si>
  <si>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</si>
  <si>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</si>
  <si>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</si>
  <si>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</si>
  <si>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</si>
  <si>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</si>
  <si>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</si>
  <si>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</si>
  <si>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</si>
  <si>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</si>
  <si>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</si>
  <si>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</si>
  <si>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</si>
  <si>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</si>
  <si>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</si>
  <si>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</si>
  <si>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</si>
  <si>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</si>
  <si>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</si>
  <si>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</si>
  <si>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</si>
  <si>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</si>
  <si>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</si>
  <si>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</si>
  <si>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</si>
  <si>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</si>
  <si>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</si>
  <si>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</si>
  <si>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</si>
  <si>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</si>
  <si>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</si>
  <si>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</si>
  <si>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</si>
  <si>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</si>
  <si>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</si>
  <si>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</si>
  <si>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</si>
  <si>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</si>
  <si>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</si>
  <si>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</si>
  <si>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</si>
  <si>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</si>
  <si>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</si>
  <si>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</si>
  <si>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</si>
  <si>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</si>
  <si>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</si>
  <si>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</si>
  <si>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</si>
  <si>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</si>
  <si>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</si>
  <si>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</si>
  <si>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</si>
  <si>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</si>
  <si>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</si>
  <si>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</si>
  <si>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</si>
  <si>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</si>
  <si>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</si>
  <si>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</si>
  <si>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</si>
  <si>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</si>
  <si>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</si>
  <si>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</si>
  <si>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</si>
  <si>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</si>
  <si>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</si>
  <si>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</si>
  <si>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</si>
  <si>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</si>
  <si>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</si>
  <si>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</si>
  <si>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</si>
  <si>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</si>
  <si>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</si>
  <si>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</si>
  <si>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</si>
  <si>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</si>
  <si>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</si>
  <si>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</si>
  <si>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</si>
  <si>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</si>
  <si>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</si>
  <si>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</si>
  <si>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</si>
  <si>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</si>
  <si>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</si>
  <si>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</si>
  <si>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</si>
  <si>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</si>
  <si>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</si>
  <si>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</si>
  <si>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</si>
  <si>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</si>
  <si>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</si>
  <si>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</si>
  <si>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</si>
  <si>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</si>
  <si>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</si>
  <si>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</si>
  <si>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</si>
  <si>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</si>
  <si>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</si>
  <si>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</si>
  <si>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</si>
  <si>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</si>
  <si>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</si>
  <si>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</si>
  <si>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</si>
  <si>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</si>
  <si>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</si>
  <si>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</si>
  <si>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</si>
  <si>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</si>
  <si>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</si>
  <si>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</si>
  <si>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</si>
  <si>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</si>
  <si>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</si>
  <si>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</si>
  <si>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</si>
  <si>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</si>
  <si>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</si>
  <si>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</si>
  <si>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</si>
  <si>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</si>
  <si>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</si>
  <si>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</si>
  <si>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</si>
  <si>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</si>
  <si>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</si>
  <si>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</si>
  <si>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</si>
  <si>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</si>
  <si>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</si>
  <si>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</si>
  <si>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</si>
  <si>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</si>
  <si>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</si>
  <si>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</si>
  <si>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</si>
  <si>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</si>
  <si>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</si>
  <si>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</si>
  <si>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</si>
  <si>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</si>
  <si>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</si>
  <si>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</si>
  <si>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</si>
  <si>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</si>
  <si>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</si>
  <si>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</si>
  <si>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</si>
  <si>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</si>
  <si>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</si>
  <si>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</si>
  <si>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</si>
  <si>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</si>
  <si>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</si>
  <si>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</si>
  <si>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</si>
  <si>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</si>
  <si>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</si>
  <si>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</si>
  <si>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</si>
  <si>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</si>
  <si>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</si>
  <si>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</si>
  <si>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</si>
  <si>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</si>
  <si>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</si>
  <si>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</si>
  <si>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</si>
  <si>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</si>
  <si>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</si>
  <si>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</si>
  <si>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</si>
  <si>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</si>
  <si>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</si>
  <si>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</si>
  <si>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</si>
  <si>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</si>
  <si>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</si>
  <si>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</si>
  <si>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</si>
  <si>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</si>
  <si>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</si>
  <si>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</si>
  <si>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</si>
  <si>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</si>
  <si>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</si>
  <si>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</si>
  <si>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</si>
  <si>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</si>
  <si>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</si>
  <si>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</si>
  <si>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</si>
  <si>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</si>
  <si>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</si>
  <si>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</si>
  <si>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</si>
  <si>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</si>
  <si>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</si>
  <si>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</si>
  <si>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</si>
  <si>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</si>
  <si>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</si>
  <si>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</si>
  <si>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</si>
  <si>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</si>
  <si>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</si>
  <si>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</si>
  <si>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</si>
  <si>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</si>
  <si>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</si>
  <si>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</si>
  <si>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</si>
  <si>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</si>
  <si>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</si>
  <si>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</si>
  <si>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</si>
  <si>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</si>
  <si>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</si>
  <si>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</si>
  <si>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</si>
  <si>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</si>
  <si>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</si>
  <si>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</si>
  <si>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</si>
  <si>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</si>
  <si>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</si>
  <si>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</si>
  <si>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</si>
  <si>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</si>
  <si>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</si>
  <si>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</si>
  <si>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</si>
  <si>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</si>
  <si>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</si>
  <si>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</si>
  <si>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</si>
  <si>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</si>
  <si>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</si>
  <si>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</si>
  <si>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</si>
  <si>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</si>
  <si>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</si>
  <si>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</si>
  <si>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</si>
  <si>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</si>
  <si>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</si>
  <si>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</si>
  <si>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</si>
  <si>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</si>
  <si>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</si>
  <si>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</si>
  <si>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</si>
  <si>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</si>
  <si>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</si>
  <si>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</si>
  <si>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</si>
  <si>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</si>
  <si>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</si>
  <si>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</si>
  <si>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</si>
  <si>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</si>
  <si>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</si>
  <si>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</si>
  <si>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</si>
  <si>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</si>
  <si>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</si>
  <si>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</si>
  <si>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</si>
  <si>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</si>
  <si>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</si>
  <si>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</si>
  <si>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</si>
  <si>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</si>
  <si>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</si>
  <si>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</si>
  <si>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</si>
  <si>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</si>
  <si>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</si>
  <si>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</si>
  <si>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</si>
  <si>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</si>
  <si>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</si>
  <si>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</si>
  <si>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</si>
  <si>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</si>
  <si>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</si>
  <si>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</si>
  <si>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</si>
  <si>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</si>
  <si>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</si>
  <si>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</si>
  <si>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</si>
  <si>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</si>
  <si>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</si>
  <si>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</si>
  <si>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</si>
  <si>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</si>
  <si>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</si>
  <si>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</si>
  <si>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</si>
  <si>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</si>
  <si>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</si>
  <si>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</si>
  <si>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</si>
  <si>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</si>
  <si>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</si>
  <si>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</si>
  <si>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</si>
  <si>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</si>
  <si>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</si>
  <si>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</si>
  <si>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</si>
  <si>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</si>
  <si>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</si>
  <si>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</si>
  <si>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</si>
  <si>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</si>
  <si>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</si>
  <si>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</si>
  <si>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</si>
  <si>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</si>
  <si>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</si>
  <si>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</si>
  <si>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</si>
  <si>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</si>
  <si>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</si>
  <si>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</si>
  <si>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</si>
  <si>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</si>
  <si>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</si>
  <si>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</si>
  <si>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</si>
  <si>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</si>
  <si>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</si>
  <si>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</si>
  <si>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</si>
  <si>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</si>
  <si>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</si>
  <si>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</si>
  <si>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</si>
  <si>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</si>
  <si>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</si>
  <si>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</si>
  <si>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</si>
  <si>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</si>
  <si>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</si>
  <si>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</si>
  <si>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</si>
  <si>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</si>
  <si>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</si>
  <si>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</si>
  <si>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</si>
  <si>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</si>
  <si>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</si>
  <si>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</si>
  <si>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</si>
  <si>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</si>
  <si>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</si>
  <si>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</si>
  <si>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</si>
  <si>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</si>
  <si>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</si>
  <si>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</si>
  <si>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</si>
  <si>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</si>
  <si>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</si>
  <si>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</si>
  <si>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</si>
  <si>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</si>
  <si>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</si>
  <si>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</si>
  <si>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</si>
  <si>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</si>
  <si>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</si>
  <si>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</si>
  <si>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</si>
  <si>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</si>
  <si>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</si>
  <si>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</si>
  <si>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</si>
  <si>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</si>
  <si>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</si>
  <si>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</si>
  <si>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</si>
  <si>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</si>
  <si>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</si>
  <si>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</si>
  <si>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</si>
  <si>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</si>
  <si>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</si>
  <si>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</si>
  <si>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</si>
  <si>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</si>
  <si>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</si>
  <si>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</si>
  <si>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</si>
  <si>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</si>
  <si>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</si>
  <si>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</si>
  <si>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</si>
  <si>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</si>
  <si>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</si>
  <si>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</si>
  <si>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</si>
  <si>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</si>
  <si>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</si>
  <si>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</si>
  <si>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</si>
  <si>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</si>
  <si>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</si>
  <si>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</si>
  <si>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</si>
  <si>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</si>
  <si>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</si>
  <si>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</si>
  <si>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</si>
  <si>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</si>
  <si>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</si>
  <si>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</si>
  <si>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</si>
  <si>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</si>
  <si>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</si>
  <si>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</si>
  <si>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</si>
  <si>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</si>
  <si>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</si>
  <si>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</si>
  <si>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</si>
  <si>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</si>
  <si>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</si>
  <si>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</si>
  <si>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</si>
  <si>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</si>
  <si>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</si>
  <si>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</si>
  <si>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</si>
  <si>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</si>
  <si>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</si>
  <si>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</si>
  <si>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</si>
  <si>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</si>
  <si>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</si>
  <si>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</si>
  <si>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</si>
  <si>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</si>
  <si>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</si>
  <si>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</si>
  <si>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</si>
  <si>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</si>
  <si>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</si>
  <si>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</si>
  <si>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</si>
  <si>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</si>
  <si>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</si>
  <si>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</si>
  <si>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</si>
  <si>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</si>
  <si>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</si>
  <si>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</si>
  <si>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</si>
  <si>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</si>
  <si>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</si>
  <si>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</si>
  <si>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</si>
  <si>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</si>
  <si>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</si>
  <si>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</si>
  <si>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</si>
  <si>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</si>
  <si>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</si>
  <si>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</si>
  <si>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</si>
  <si>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</si>
  <si>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</si>
  <si>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</si>
  <si>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</si>
  <si>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</si>
  <si>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</si>
  <si>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</si>
  <si>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</si>
  <si>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</si>
  <si>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</si>
  <si>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</si>
  <si>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</si>
  <si>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</si>
  <si>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</si>
  <si>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</si>
  <si>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</si>
  <si>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</si>
  <si>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</si>
  <si>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</si>
  <si>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</si>
  <si>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</si>
  <si>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</si>
  <si>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</si>
  <si>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</si>
  <si>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</si>
  <si>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</si>
  <si>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</si>
  <si>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</si>
  <si>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</si>
  <si>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</si>
  <si>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</si>
  <si>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</si>
  <si>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</si>
  <si>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</si>
  <si>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</si>
  <si>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</si>
  <si>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</si>
  <si>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</si>
  <si>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</si>
  <si>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</si>
  <si>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</si>
  <si>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</si>
  <si>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</si>
  <si>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</si>
  <si>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</si>
  <si>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</si>
  <si>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</si>
  <si>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</si>
  <si>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</si>
  <si>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</si>
  <si>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</si>
  <si>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</si>
  <si>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</si>
  <si>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</si>
  <si>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</si>
  <si>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</si>
  <si>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</si>
  <si>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</si>
  <si>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</si>
  <si>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</si>
  <si>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</si>
  <si>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</si>
  <si>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</si>
  <si>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</si>
  <si>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</si>
  <si>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</si>
  <si>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</si>
  <si>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</si>
  <si>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</si>
  <si>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</si>
  <si>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</si>
  <si>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</si>
  <si>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</si>
  <si>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</si>
  <si>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</si>
  <si>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</si>
  <si>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</si>
  <si>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</si>
  <si>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</si>
  <si>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</si>
  <si>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</si>
  <si>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</si>
  <si>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</si>
  <si>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</si>
  <si>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</si>
  <si>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</si>
  <si>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</si>
  <si>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</si>
  <si>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</si>
  <si>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</si>
  <si>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</si>
  <si>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</si>
  <si>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</si>
  <si>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</si>
  <si>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</si>
  <si>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</si>
  <si>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</si>
  <si>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</si>
  <si>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</si>
  <si>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</si>
  <si>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</si>
  <si>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</si>
  <si>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</si>
  <si>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</si>
  <si>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</si>
  <si>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</si>
  <si>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</si>
  <si>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</si>
  <si>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</si>
  <si>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</si>
  <si>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</si>
  <si>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</si>
  <si>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</si>
  <si>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</si>
  <si>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</si>
  <si>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</si>
  <si>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</si>
  <si>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</si>
  <si>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</si>
  <si>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</si>
  <si>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</si>
  <si>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</si>
  <si>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</si>
  <si>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</si>
  <si>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</si>
  <si>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</si>
  <si>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</si>
  <si>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</si>
  <si>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</si>
  <si>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</si>
  <si>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</si>
  <si>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</si>
  <si>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</si>
  <si>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</si>
  <si>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</si>
  <si>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</si>
  <si>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</si>
  <si>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</si>
  <si>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</si>
  <si>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</si>
  <si>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</si>
  <si>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</si>
  <si>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</si>
  <si>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</si>
  <si>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</si>
  <si>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</si>
  <si>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</si>
  <si>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</si>
  <si>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</si>
  <si>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</si>
  <si>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</si>
  <si>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</si>
  <si>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</si>
  <si>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</si>
  <si>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</si>
  <si>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</si>
  <si>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</si>
  <si>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</si>
  <si>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</si>
  <si>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</si>
  <si>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</si>
  <si>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</si>
  <si>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</si>
  <si>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</si>
  <si>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</si>
  <si>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</si>
  <si>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</si>
  <si>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</si>
  <si>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</si>
  <si>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</si>
  <si>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</si>
  <si>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</si>
  <si>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</si>
  <si>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</si>
  <si>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</si>
  <si>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</si>
  <si>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</si>
  <si>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</si>
  <si>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</si>
  <si>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</si>
  <si>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</si>
  <si>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</si>
  <si>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</si>
  <si>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</si>
  <si>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</si>
  <si>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</si>
  <si>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</si>
  <si>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</si>
  <si>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</si>
  <si>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</si>
  <si>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</si>
  <si>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</si>
  <si>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</si>
  <si>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</si>
  <si>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</si>
  <si>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</si>
  <si>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</si>
  <si>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</si>
  <si>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</si>
  <si>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</si>
  <si>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</si>
  <si>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</si>
  <si>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</si>
  <si>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</si>
  <si>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</si>
  <si>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</si>
  <si>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</si>
  <si>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</si>
  <si>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</si>
  <si>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</si>
  <si>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</si>
  <si>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</si>
  <si>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</si>
  <si>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</si>
  <si>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</si>
  <si>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</si>
  <si>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</si>
  <si>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</si>
  <si>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</si>
  <si>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</si>
  <si>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</si>
  <si>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</si>
  <si>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</si>
  <si>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</si>
  <si>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</si>
  <si>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</si>
  <si>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</si>
  <si>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</si>
  <si>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</si>
  <si>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</si>
  <si>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</si>
  <si>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</si>
  <si>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</si>
  <si>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</si>
  <si>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</si>
  <si>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</si>
  <si>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</si>
  <si>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</si>
  <si>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</si>
  <si>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</si>
  <si>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</si>
  <si>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</si>
  <si>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</si>
  <si>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</si>
  <si>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</si>
  <si>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</si>
  <si>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</si>
  <si>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</si>
  <si>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</si>
  <si>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</si>
  <si>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</si>
  <si>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</si>
  <si>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</si>
  <si>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</si>
  <si>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</si>
  <si>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</si>
  <si>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</si>
  <si>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</si>
  <si>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</si>
  <si>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</si>
  <si>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</si>
  <si>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</si>
  <si>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</si>
  <si>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</si>
  <si>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</si>
  <si>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</si>
  <si>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</si>
  <si>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</si>
  <si>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</si>
  <si>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</si>
  <si>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</si>
  <si>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</si>
  <si>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</si>
  <si>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</si>
  <si>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</si>
  <si>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</si>
  <si>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</si>
  <si>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</si>
  <si>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</si>
  <si>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</si>
  <si>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</si>
  <si>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</si>
  <si>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</si>
  <si>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</si>
  <si>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</si>
  <si>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</si>
  <si>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</si>
  <si>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</si>
  <si>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</si>
  <si>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</si>
  <si>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</si>
  <si>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</si>
  <si>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</si>
  <si>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</si>
  <si>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</si>
  <si>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</si>
  <si>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</si>
  <si>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</si>
  <si>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</si>
  <si>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</si>
  <si>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</si>
  <si>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</si>
  <si>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</si>
  <si>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</si>
  <si>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</si>
  <si>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</si>
  <si>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</si>
  <si>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</si>
  <si>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</si>
  <si>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</si>
  <si>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</si>
  <si>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</si>
  <si>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</si>
  <si>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</si>
  <si>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</si>
  <si>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</si>
  <si>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</si>
  <si>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</si>
  <si>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</si>
  <si>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</si>
  <si>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</si>
  <si>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</si>
  <si>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</si>
  <si>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</si>
  <si>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</si>
  <si>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</si>
  <si>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</si>
  <si>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</si>
  <si>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</si>
  <si>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</si>
  <si>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</si>
  <si>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</si>
  <si>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</si>
  <si>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</si>
  <si>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</si>
  <si>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</si>
  <si>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</si>
  <si>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</si>
  <si>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</si>
  <si>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</si>
  <si>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</si>
  <si>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</si>
  <si>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</si>
  <si>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</si>
  <si>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</si>
  <si>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</si>
  <si>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</si>
  <si>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</si>
  <si>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</si>
  <si>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</si>
  <si>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</si>
  <si>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</si>
  <si>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</si>
  <si>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</si>
  <si>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</si>
  <si>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</si>
  <si>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</si>
  <si>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</si>
  <si>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</si>
  <si>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</si>
  <si>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</si>
  <si>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</si>
  <si>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</si>
  <si>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</si>
  <si>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</si>
  <si>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</si>
  <si>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</si>
  <si>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</si>
  <si>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</si>
  <si>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</si>
  <si>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</si>
  <si>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</si>
  <si>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</si>
  <si>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</si>
  <si>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</si>
  <si>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</si>
  <si>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</si>
  <si>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</si>
  <si>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</si>
  <si>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</si>
  <si>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</si>
  <si>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</si>
  <si>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</si>
  <si>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</si>
  <si>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</si>
  <si>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</si>
  <si>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</si>
  <si>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</si>
  <si>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</si>
  <si>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</si>
  <si>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</si>
  <si>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</si>
  <si>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</si>
  <si>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</si>
  <si>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</si>
  <si>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</si>
  <si>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</si>
  <si>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</si>
  <si>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</si>
  <si>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</si>
  <si>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</si>
  <si>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</si>
  <si>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</si>
  <si>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</si>
  <si>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</si>
  <si>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</si>
  <si>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</si>
  <si>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</si>
  <si>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</si>
  <si>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</si>
  <si>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</si>
  <si>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</si>
  <si>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</si>
  <si>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</si>
  <si>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</si>
  <si>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</si>
  <si>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</si>
  <si>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</si>
  <si>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</si>
  <si>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</si>
  <si>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</si>
  <si>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</si>
  <si>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</si>
  <si>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</si>
  <si>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</si>
  <si>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</si>
  <si>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</si>
  <si>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</si>
  <si>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</si>
  <si>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</si>
  <si>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</si>
  <si>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</si>
  <si>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</si>
  <si>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</si>
  <si>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</si>
  <si>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</si>
  <si>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</si>
  <si>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</si>
  <si>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</si>
  <si>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</si>
  <si>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</si>
  <si>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</si>
  <si>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</si>
  <si>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</si>
  <si>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</si>
  <si>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</si>
  <si>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</si>
  <si>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</si>
  <si>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</si>
  <si>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</si>
  <si>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</si>
  <si>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</si>
  <si>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</si>
  <si>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</si>
  <si>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</si>
  <si>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</si>
  <si>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</si>
  <si>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</si>
  <si>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</si>
  <si>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</si>
  <si>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</si>
  <si>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</si>
  <si>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</si>
  <si>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</si>
  <si>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</si>
  <si>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</si>
  <si>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</si>
  <si>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</si>
  <si>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</si>
  <si>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</si>
  <si>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</si>
  <si>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</si>
  <si>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</si>
  <si>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</si>
  <si>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</si>
  <si>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</si>
  <si>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</si>
  <si>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</si>
  <si>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</si>
  <si>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</si>
  <si>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</si>
  <si>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</si>
  <si>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</si>
  <si>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</si>
  <si>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</si>
  <si>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</si>
  <si>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</si>
  <si>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</si>
  <si>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</si>
  <si>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</si>
  <si>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</si>
  <si>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</si>
  <si>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</si>
  <si>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</si>
  <si>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</si>
  <si>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</si>
  <si>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</si>
  <si>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</si>
  <si>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</si>
  <si>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</si>
  <si>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</si>
  <si>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</si>
  <si>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</si>
  <si>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</si>
  <si>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</si>
  <si>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</si>
  <si>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</si>
  <si>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</si>
  <si>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</si>
  <si>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</si>
  <si>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</si>
  <si>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</si>
  <si>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</si>
  <si>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</si>
  <si>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</si>
  <si>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</si>
  <si>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</si>
  <si>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</si>
  <si>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</si>
  <si>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</si>
  <si>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</si>
  <si>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</si>
  <si>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</si>
  <si>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</si>
  <si>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</si>
  <si>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</si>
  <si>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</si>
  <si>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</si>
  <si>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</si>
  <si>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</si>
  <si>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</si>
  <si>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</si>
  <si>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</si>
  <si>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</si>
  <si>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</si>
  <si>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</si>
  <si>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</si>
  <si>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</si>
  <si>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</si>
  <si>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</si>
  <si>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</si>
  <si>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</si>
  <si>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</si>
  <si>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</si>
  <si>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</si>
  <si>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</si>
  <si>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</si>
  <si>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</si>
  <si>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</si>
  <si>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</si>
  <si>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</si>
  <si>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</si>
  <si>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</si>
  <si>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</si>
  <si>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</si>
  <si>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</si>
  <si>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</si>
  <si>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</si>
  <si>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</si>
  <si>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</si>
  <si>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</si>
  <si>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</si>
  <si>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</si>
  <si>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</si>
  <si>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</si>
  <si>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</si>
  <si>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</si>
  <si>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</si>
  <si>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</si>
  <si>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</si>
  <si>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</si>
  <si>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</si>
  <si>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</si>
  <si>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</si>
  <si>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</si>
  <si>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</si>
  <si>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</si>
  <si>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</si>
  <si>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</si>
  <si>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</si>
  <si>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</si>
  <si>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</si>
  <si>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</si>
  <si>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</si>
  <si>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</si>
  <si>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</si>
  <si>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</si>
  <si>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</si>
  <si>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</si>
  <si>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</si>
  <si>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</si>
  <si>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</si>
  <si>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</si>
  <si>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</si>
  <si>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</si>
  <si>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</si>
  <si>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</si>
  <si>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</si>
  <si>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</si>
  <si>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</si>
  <si>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</si>
  <si>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</si>
  <si>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</si>
  <si>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</si>
  <si>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</si>
  <si>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</si>
  <si>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</si>
  <si>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</si>
  <si>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</si>
  <si>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</si>
  <si>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</si>
  <si>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</si>
  <si>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</si>
  <si>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</si>
  <si>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</si>
  <si>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</si>
  <si>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</si>
  <si>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</si>
  <si>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</si>
  <si>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</si>
  <si>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</si>
  <si>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</si>
  <si>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</si>
  <si>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</si>
  <si>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</si>
  <si>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</si>
  <si>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</si>
  <si>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</si>
  <si>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</si>
  <si>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</si>
  <si>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</si>
  <si>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</si>
  <si>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</si>
  <si>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</si>
  <si>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</si>
  <si>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</si>
  <si>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</si>
  <si>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</si>
  <si>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</si>
  <si>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</si>
  <si>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</si>
  <si>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</si>
  <si>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</si>
  <si>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</si>
  <si>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</si>
  <si>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</si>
  <si>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</si>
  <si>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</si>
  <si>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</si>
  <si>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</si>
  <si>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</si>
  <si>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</si>
  <si>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</si>
  <si>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</si>
  <si>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</si>
  <si>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</si>
  <si>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</si>
  <si>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</si>
  <si>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</si>
  <si>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</si>
  <si>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</si>
  <si>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</si>
  <si>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</si>
  <si>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</si>
  <si>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</si>
  <si>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</si>
  <si>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</si>
  <si>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</si>
  <si>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</si>
  <si>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</si>
  <si>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</si>
  <si>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</si>
  <si>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</si>
  <si>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</si>
  <si>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</si>
  <si>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</si>
  <si>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</si>
  <si>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</si>
  <si>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</si>
  <si>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</si>
  <si>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</si>
  <si>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</si>
  <si>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</si>
  <si>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</si>
  <si>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</si>
  <si>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</si>
  <si>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</si>
  <si>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</si>
  <si>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</si>
  <si>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</si>
  <si>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</si>
  <si>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</si>
  <si>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</si>
  <si>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</si>
  <si>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</si>
  <si>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</si>
  <si>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</si>
  <si>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</si>
  <si>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</si>
  <si>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</si>
  <si>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</si>
  <si>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</si>
  <si>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</si>
  <si>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</si>
  <si>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</si>
  <si>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</si>
  <si>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</si>
  <si>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</si>
  <si>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</si>
  <si>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</si>
  <si>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</si>
  <si>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</si>
  <si>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</si>
  <si>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</si>
  <si>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</si>
  <si>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</si>
  <si>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</si>
  <si>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</si>
  <si>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</si>
  <si>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</si>
  <si>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</si>
  <si>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</si>
  <si>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</si>
  <si>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</si>
  <si>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</si>
  <si>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</si>
  <si>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</si>
  <si>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</si>
  <si>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</si>
  <si>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</si>
  <si>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</si>
  <si>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</si>
  <si>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</si>
  <si>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</si>
  <si>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</si>
  <si>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</si>
  <si>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</si>
  <si>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</si>
  <si>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</si>
  <si>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</si>
  <si>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</si>
  <si>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</si>
  <si>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</si>
  <si>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</si>
  <si>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</si>
  <si>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</si>
  <si>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</si>
  <si>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</si>
  <si>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</si>
  <si>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</si>
  <si>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</si>
  <si>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</si>
  <si>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</si>
  <si>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</si>
  <si>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</si>
  <si>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</si>
  <si>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</si>
  <si>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</si>
  <si>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</si>
  <si>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</si>
  <si>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</si>
  <si>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</si>
  <si>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</si>
  <si>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</si>
  <si>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</si>
  <si>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</si>
  <si>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</si>
  <si>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</si>
  <si>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</si>
  <si>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</si>
  <si>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</si>
  <si>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</si>
  <si>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</si>
  <si>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</si>
  <si>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</si>
  <si>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</si>
  <si>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</si>
  <si>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</si>
  <si>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</si>
  <si>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</si>
  <si>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</si>
  <si>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</si>
  <si>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</si>
  <si>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</si>
  <si>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</si>
  <si>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</si>
  <si>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</si>
  <si>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</si>
  <si>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</si>
  <si>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</si>
  <si>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</si>
  <si>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</si>
  <si>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</si>
  <si>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</si>
  <si>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</si>
  <si>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</si>
  <si>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</si>
  <si>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</si>
  <si>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</si>
  <si>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</si>
  <si>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</si>
  <si>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</si>
  <si>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</si>
  <si>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</si>
  <si>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</si>
  <si>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</si>
  <si>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</si>
  <si>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</si>
  <si>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</si>
  <si>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</si>
  <si>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</si>
  <si>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</si>
  <si>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</si>
  <si>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</si>
  <si>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</si>
  <si>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</si>
  <si>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</si>
  <si>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</si>
  <si>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</si>
  <si>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</si>
  <si>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</si>
  <si>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</si>
  <si>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</si>
  <si>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</si>
  <si>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</si>
  <si>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</si>
  <si>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</si>
  <si>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</si>
  <si>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</si>
  <si>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</si>
  <si>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</si>
  <si>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</si>
  <si>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</si>
  <si>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</si>
  <si>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</si>
  <si>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</si>
  <si>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</si>
  <si>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</si>
  <si>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</si>
  <si>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</si>
  <si>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</si>
  <si>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</si>
  <si>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</si>
  <si>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</si>
  <si>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</si>
  <si>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</si>
  <si>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</si>
  <si>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</si>
  <si>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</si>
  <si>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</si>
  <si>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</si>
  <si>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</si>
  <si>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</si>
  <si>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</si>
  <si>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</si>
  <si>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</si>
  <si>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</si>
  <si>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</si>
  <si>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</si>
  <si>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</si>
  <si>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</si>
  <si>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</si>
  <si>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</si>
  <si>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</si>
  <si>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</si>
  <si>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</si>
  <si>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</si>
  <si>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</si>
  <si>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</si>
  <si>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</si>
  <si>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</si>
  <si>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</si>
  <si>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</si>
  <si>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</si>
  <si>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</si>
  <si>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</si>
  <si>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</si>
  <si>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</si>
  <si>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</si>
  <si>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</si>
  <si>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</si>
  <si>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</si>
  <si>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</si>
  <si>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</si>
  <si>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</si>
  <si>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</si>
  <si>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</si>
  <si>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</si>
  <si>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</si>
  <si>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</si>
  <si>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</si>
  <si>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</si>
  <si>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</si>
  <si>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</si>
  <si>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</si>
  <si>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</si>
  <si>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</si>
  <si>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</si>
  <si>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</si>
  <si>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</si>
  <si>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</si>
  <si>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</si>
  <si>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</si>
  <si>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</si>
  <si>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</si>
  <si>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</si>
  <si>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</si>
  <si>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</si>
  <si>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</si>
  <si>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</si>
  <si>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</si>
  <si>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</si>
  <si>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</si>
  <si>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</si>
  <si>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</si>
  <si>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</si>
  <si>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</si>
  <si>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</si>
  <si>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</si>
  <si>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</si>
  <si>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</si>
  <si>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</si>
  <si>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</si>
  <si>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</si>
  <si>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</si>
  <si>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</si>
  <si>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</si>
  <si>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</si>
  <si>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</si>
  <si>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</si>
  <si>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</si>
  <si>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</si>
  <si>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</si>
  <si>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</si>
  <si>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</si>
  <si>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</si>
  <si>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</si>
  <si>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</si>
  <si>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</si>
  <si>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</si>
  <si>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</si>
  <si>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</si>
  <si>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</si>
  <si>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</si>
  <si>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</si>
  <si>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</si>
  <si>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</si>
  <si>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</si>
  <si>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</si>
  <si>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</si>
  <si>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</si>
  <si>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</si>
  <si>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</si>
  <si>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</si>
  <si>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</si>
  <si>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</si>
  <si>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</si>
  <si>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</si>
  <si>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</si>
  <si>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</si>
  <si>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</si>
  <si>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</si>
  <si>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</si>
  <si>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</si>
  <si>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</si>
  <si>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</si>
  <si>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</si>
  <si>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</si>
  <si>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</si>
  <si>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</si>
  <si>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</si>
  <si>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</si>
  <si>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</si>
  <si>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</si>
  <si>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</si>
  <si>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</si>
  <si>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</si>
  <si>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</si>
  <si>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</si>
  <si>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</si>
  <si>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</si>
  <si>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</si>
  <si>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</si>
  <si>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</si>
  <si>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</si>
  <si>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</si>
  <si>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</si>
  <si>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</si>
  <si>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</si>
  <si>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</si>
  <si>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</si>
  <si>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</si>
  <si>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</si>
  <si>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</si>
  <si>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</si>
  <si>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</si>
  <si>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</si>
  <si>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</si>
  <si>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</si>
  <si>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</si>
  <si>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</si>
  <si>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</si>
  <si>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</si>
  <si>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</si>
  <si>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</si>
  <si>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</si>
  <si>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</si>
  <si>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</si>
  <si>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</si>
  <si>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</si>
  <si>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</si>
  <si>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</si>
  <si>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</si>
  <si>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</si>
  <si>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</si>
  <si>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</si>
  <si>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</si>
  <si>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</si>
  <si>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</si>
  <si>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</si>
  <si>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</si>
  <si>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</si>
  <si>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</si>
  <si>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</si>
  <si>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</si>
  <si>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</si>
  <si>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</si>
  <si>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</si>
  <si>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</si>
  <si>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</si>
  <si>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</si>
  <si>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</si>
  <si>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</si>
  <si>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</si>
  <si>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</si>
  <si>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</si>
  <si>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</si>
  <si>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</si>
  <si>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</si>
  <si>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</si>
  <si>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</si>
  <si>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</si>
  <si>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</si>
  <si>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</si>
  <si>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</si>
  <si>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</si>
  <si>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</si>
  <si>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</si>
  <si>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</si>
  <si>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</si>
  <si>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</si>
  <si>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</si>
  <si>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</si>
  <si>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</si>
  <si>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</si>
  <si>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</si>
  <si>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</si>
  <si>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</si>
  <si>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</si>
  <si>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</si>
  <si>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</si>
  <si>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</si>
  <si>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</si>
  <si>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</si>
  <si>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</si>
  <si>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</si>
  <si>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</si>
  <si>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</si>
  <si>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</si>
  <si>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</si>
  <si>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</si>
  <si>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</si>
  <si>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</si>
  <si>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</si>
  <si>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</si>
  <si>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</si>
  <si>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</si>
  <si>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</si>
  <si>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</si>
  <si>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</si>
  <si>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</si>
  <si>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</si>
  <si>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</si>
  <si>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</si>
  <si>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</si>
  <si>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</si>
  <si>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</si>
  <si>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</si>
  <si>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</si>
  <si>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</si>
  <si>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</si>
  <si>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</si>
  <si>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</si>
  <si>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</si>
  <si>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</si>
  <si>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</si>
  <si>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</si>
  <si>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</si>
  <si>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</si>
  <si>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</si>
  <si>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</si>
  <si>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</si>
  <si>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</si>
  <si>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</si>
  <si>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</si>
  <si>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</si>
  <si>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</si>
  <si>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</si>
  <si>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</si>
  <si>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</si>
  <si>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</si>
  <si>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</si>
  <si>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</si>
  <si>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</si>
  <si>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</si>
  <si>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</si>
  <si>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</si>
  <si>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</si>
  <si>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</si>
  <si>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</si>
  <si>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</si>
  <si>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</si>
  <si>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</si>
  <si>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</si>
  <si>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</si>
  <si>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</si>
  <si>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</si>
  <si>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</si>
  <si>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</si>
  <si>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</si>
  <si>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</si>
  <si>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</si>
  <si>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</si>
  <si>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</si>
  <si>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</si>
  <si>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</si>
  <si>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</si>
  <si>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</si>
  <si>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</si>
  <si>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</si>
  <si>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</si>
  <si>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</si>
  <si>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</si>
  <si>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</si>
  <si>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</si>
  <si>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</si>
  <si>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</si>
  <si>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</si>
  <si>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</si>
  <si>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</si>
  <si>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</si>
  <si>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</si>
  <si>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</si>
  <si>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</si>
  <si>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</si>
  <si>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</si>
  <si>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</si>
  <si>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</si>
  <si>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</si>
  <si>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</si>
  <si>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</si>
  <si>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</si>
  <si>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</si>
  <si>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</si>
  <si>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</si>
  <si>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</si>
  <si>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</si>
  <si>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</si>
  <si>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</si>
  <si>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</si>
  <si>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</si>
  <si>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</si>
  <si>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</si>
  <si>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</si>
  <si>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</si>
  <si>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</si>
  <si>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</si>
  <si>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</si>
  <si>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</si>
  <si>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</si>
  <si>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</si>
  <si>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</si>
  <si>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</si>
  <si>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</si>
  <si>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</si>
  <si>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</si>
  <si>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</si>
  <si>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</si>
  <si>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</si>
  <si>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</si>
  <si>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</si>
  <si>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</si>
  <si>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</si>
  <si>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</si>
  <si>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</si>
  <si>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</si>
  <si>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</si>
  <si>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</si>
  <si>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</si>
  <si>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</si>
  <si>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</si>
  <si>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</si>
  <si>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</si>
  <si>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</si>
  <si>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</si>
  <si>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</si>
  <si>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</si>
  <si>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</si>
  <si>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</si>
  <si>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</si>
  <si>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</si>
  <si>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</si>
  <si>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</si>
  <si>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</si>
  <si>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</si>
  <si>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</si>
  <si>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</si>
  <si>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</si>
  <si>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</si>
  <si>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</si>
  <si>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</si>
  <si>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</si>
  <si>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</si>
  <si>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</si>
  <si>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</si>
  <si>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</si>
  <si>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</si>
  <si>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</si>
  <si>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</si>
  <si>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</si>
  <si>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</si>
  <si>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</si>
  <si>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</si>
  <si>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</si>
  <si>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</si>
  <si>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</si>
  <si>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</si>
  <si>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</si>
  <si>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</si>
  <si>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</si>
  <si>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</si>
  <si>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</si>
  <si>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</si>
  <si>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</si>
  <si>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</si>
  <si>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</si>
  <si>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</si>
  <si>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</si>
  <si>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</si>
  <si>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</si>
  <si>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</si>
  <si>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</si>
  <si>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</si>
  <si>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</si>
  <si>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</si>
  <si>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</si>
  <si>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</si>
  <si>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</si>
  <si>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</si>
  <si>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</si>
  <si>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</si>
  <si>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</si>
  <si>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</si>
  <si>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</si>
  <si>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</si>
  <si>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</si>
  <si>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</si>
  <si>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</si>
  <si>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</si>
  <si>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</si>
  <si>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</si>
  <si>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</si>
  <si>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</si>
  <si>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</si>
  <si>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</si>
  <si>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</si>
  <si>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</si>
  <si>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</si>
  <si>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</si>
  <si>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</si>
  <si>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</si>
  <si>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</si>
  <si>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</si>
  <si>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</si>
  <si>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</si>
  <si>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</si>
  <si>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</si>
  <si>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</si>
  <si>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</si>
  <si>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</si>
  <si>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</si>
  <si>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</si>
  <si>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</si>
  <si>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</si>
  <si>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</si>
  <si>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</si>
  <si>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</si>
  <si>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</si>
  <si>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</si>
  <si>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</si>
  <si>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</si>
  <si>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</si>
  <si>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</si>
  <si>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</si>
  <si>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</si>
  <si>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</si>
  <si>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</si>
  <si>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</si>
  <si>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</si>
  <si>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</si>
  <si>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</si>
  <si>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</si>
  <si>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</si>
  <si>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</si>
  <si>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</si>
  <si>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</si>
  <si>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</si>
  <si>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</si>
  <si>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</si>
  <si>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</si>
  <si>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</si>
  <si>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</si>
  <si>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</si>
  <si>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</si>
  <si>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</si>
  <si>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</si>
  <si>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</si>
  <si>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</si>
  <si>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</si>
  <si>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</si>
  <si>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</si>
  <si>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</si>
  <si>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</si>
  <si>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</si>
  <si>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</si>
  <si>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</si>
  <si>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</si>
  <si>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</si>
  <si>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</si>
  <si>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</si>
  <si>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</si>
  <si>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</si>
  <si>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</si>
  <si>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</si>
  <si>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</si>
  <si>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</si>
  <si>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</si>
  <si>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</si>
  <si>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</si>
  <si>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</si>
  <si>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</si>
  <si>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</si>
  <si>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</si>
  <si>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</si>
  <si>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</si>
  <si>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</si>
  <si>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</si>
  <si>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</si>
  <si>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</si>
  <si>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</si>
  <si>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</si>
  <si>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</si>
  <si>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</si>
  <si>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</si>
  <si>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</si>
  <si>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</si>
  <si>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</si>
  <si>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</si>
  <si>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</si>
  <si>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</si>
  <si>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</si>
  <si>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</si>
  <si>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</si>
  <si>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</si>
  <si>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</si>
  <si>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</si>
  <si>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</si>
  <si>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</si>
  <si>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</si>
  <si>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</si>
  <si>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</si>
  <si>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</si>
  <si>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</si>
  <si>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</si>
  <si>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</si>
  <si>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</si>
  <si>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</si>
  <si>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</si>
  <si>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</si>
  <si>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</si>
  <si>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</si>
  <si>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</si>
  <si>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</si>
  <si>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</si>
  <si>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</si>
  <si>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</si>
  <si>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</si>
  <si>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</si>
  <si>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</si>
  <si>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</si>
  <si>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</si>
  <si>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</si>
  <si>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</si>
  <si>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</si>
  <si>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</si>
  <si>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</si>
  <si>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</si>
  <si>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</si>
  <si>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</si>
  <si>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</si>
  <si>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</si>
  <si>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</si>
  <si>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</si>
  <si>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</si>
  <si>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</si>
  <si>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</si>
  <si>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</si>
  <si>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</si>
  <si>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</si>
  <si>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</si>
  <si>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</si>
  <si>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</si>
  <si>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</si>
  <si>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</si>
  <si>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</si>
  <si>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</si>
  <si>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</si>
  <si>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</si>
  <si>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</si>
  <si>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</si>
  <si>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</si>
  <si>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</si>
  <si>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</si>
  <si>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</si>
  <si>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</si>
  <si>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</si>
  <si>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</si>
  <si>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</si>
  <si>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</si>
  <si>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</si>
  <si>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</si>
  <si>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</si>
  <si>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</si>
  <si>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</si>
  <si>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</si>
  <si>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</si>
  <si>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</si>
  <si>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</si>
  <si>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</si>
  <si>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</si>
  <si>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</si>
  <si>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</si>
  <si>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</si>
  <si>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</si>
  <si>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</si>
  <si>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</si>
  <si>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</si>
  <si>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</si>
  <si>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</si>
  <si>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</si>
  <si>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</si>
  <si>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</si>
  <si>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</si>
  <si>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</si>
  <si>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</si>
  <si>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</si>
  <si>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</si>
  <si>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</si>
  <si>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</si>
  <si>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</si>
  <si>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</si>
  <si>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</si>
  <si>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</si>
  <si>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</si>
  <si>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</si>
  <si>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</si>
  <si>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</si>
  <si>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</si>
  <si>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</si>
  <si>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</si>
  <si>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</si>
  <si>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</si>
  <si>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</si>
  <si>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</si>
  <si>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</si>
  <si>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</si>
  <si>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</si>
  <si>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</si>
  <si>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</si>
  <si>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</si>
  <si>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</si>
  <si>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</si>
  <si>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</si>
  <si>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</si>
  <si>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</si>
  <si>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</si>
  <si>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</si>
  <si>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</si>
  <si>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</si>
  <si>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</si>
  <si>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</si>
  <si>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</si>
  <si>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</si>
  <si>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</si>
  <si>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</si>
  <si>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</si>
  <si>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</si>
  <si>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</si>
  <si>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</si>
  <si>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</si>
  <si>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</si>
  <si>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</si>
  <si>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</si>
  <si>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</si>
  <si>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</si>
  <si>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</si>
  <si>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</si>
  <si>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</si>
  <si>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</si>
  <si>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</si>
  <si>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</si>
  <si>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</si>
  <si>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</si>
  <si>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</si>
  <si>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</si>
  <si>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</si>
  <si>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</si>
  <si>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</si>
  <si>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</si>
  <si>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</si>
  <si>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</si>
  <si>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</si>
  <si>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</si>
  <si>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</si>
  <si>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</si>
  <si>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</si>
  <si>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</si>
  <si>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</si>
  <si>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</si>
  <si>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</si>
  <si>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</si>
  <si>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</si>
  <si>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</si>
  <si>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</si>
  <si>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</si>
  <si>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</si>
  <si>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</si>
  <si>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</si>
  <si>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</si>
  <si>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</si>
  <si>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</si>
  <si>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</si>
  <si>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</si>
  <si>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</si>
  <si>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</si>
  <si>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</si>
  <si>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</si>
  <si>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</si>
  <si>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</si>
  <si>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</si>
  <si>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</si>
  <si>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</si>
  <si>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</si>
  <si>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</si>
  <si>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</si>
  <si>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</si>
  <si>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</si>
  <si>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</si>
  <si>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</si>
  <si>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</si>
  <si>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</si>
  <si>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</si>
  <si>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</si>
  <si>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</si>
  <si>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</si>
  <si>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</si>
  <si>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</si>
  <si>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</si>
  <si>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</si>
  <si>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</si>
  <si>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</si>
  <si>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</si>
  <si>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</si>
  <si>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</si>
  <si>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</si>
  <si>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</si>
  <si>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</si>
  <si>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</si>
  <si>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</si>
  <si>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</si>
  <si>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</si>
  <si>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</si>
  <si>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</si>
  <si>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</si>
  <si>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</si>
  <si>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</si>
  <si>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</si>
  <si>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</si>
  <si>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</si>
  <si>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</si>
  <si>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</si>
  <si>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</si>
  <si>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</si>
  <si>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</si>
  <si>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</si>
  <si>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</si>
  <si>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</si>
  <si>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</si>
  <si>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</si>
  <si>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</si>
  <si>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</si>
  <si>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</si>
  <si>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</si>
  <si>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</si>
  <si>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</si>
  <si>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</si>
  <si>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</si>
  <si>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</si>
  <si>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</si>
  <si>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</si>
  <si>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</si>
  <si>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</si>
  <si>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</si>
  <si>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</si>
  <si>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</si>
  <si>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</si>
  <si>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</si>
  <si>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</si>
  <si>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</si>
  <si>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</si>
  <si>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</si>
  <si>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</si>
  <si>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</si>
  <si>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</si>
  <si>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</si>
  <si>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</si>
  <si>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</si>
  <si>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</si>
  <si>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</si>
  <si>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</si>
  <si>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</si>
  <si>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</si>
  <si>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</si>
  <si>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</si>
  <si>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</si>
  <si>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</si>
  <si>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</si>
  <si>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</si>
  <si>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</si>
  <si>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</si>
  <si>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</si>
  <si>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</si>
  <si>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</si>
  <si>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</si>
  <si>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</si>
  <si>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</si>
  <si>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</si>
  <si>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</si>
  <si>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</si>
  <si>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</si>
  <si>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</si>
  <si>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</si>
  <si>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</si>
  <si>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</si>
  <si>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</si>
  <si>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</si>
  <si>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</si>
  <si>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</si>
  <si>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</si>
  <si>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</si>
  <si>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</si>
  <si>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</si>
  <si>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</si>
  <si>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</si>
  <si>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</si>
  <si>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</si>
  <si>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</si>
  <si>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</si>
  <si>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</si>
  <si>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</si>
  <si>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</si>
  <si>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</si>
  <si>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</si>
  <si>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</si>
  <si>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</si>
  <si>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</si>
  <si>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</si>
  <si>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</si>
  <si>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</si>
  <si>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</si>
  <si>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</si>
  <si>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</si>
  <si>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</si>
  <si>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</si>
  <si>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</si>
  <si>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</si>
  <si>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</si>
  <si>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</si>
  <si>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</si>
  <si>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</si>
  <si>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</si>
  <si>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</si>
  <si>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</si>
  <si>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</si>
  <si>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</si>
  <si>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</si>
  <si>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</si>
  <si>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</si>
  <si>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</si>
  <si>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</si>
  <si>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</si>
  <si>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</si>
  <si>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</si>
  <si>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</si>
  <si>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</si>
  <si>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</si>
  <si>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</si>
  <si>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</si>
  <si>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</si>
  <si>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</si>
  <si>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</si>
  <si>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</si>
  <si>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</si>
  <si>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</si>
  <si>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</si>
  <si>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</si>
  <si>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</si>
  <si>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</si>
  <si>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</si>
  <si>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</si>
  <si>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</si>
  <si>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</si>
  <si>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</si>
  <si>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</si>
  <si>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</si>
  <si>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</si>
  <si>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</si>
  <si>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</si>
  <si>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</si>
  <si>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</si>
  <si>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</si>
  <si>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</si>
  <si>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</si>
  <si>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</si>
  <si>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</si>
  <si>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</si>
  <si>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</si>
  <si>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</si>
  <si>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</si>
  <si>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</si>
  <si>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</si>
  <si>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</si>
  <si>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</si>
  <si>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</si>
  <si>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</si>
  <si>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</si>
  <si>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</si>
  <si>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</si>
  <si>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</si>
  <si>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</si>
  <si>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</si>
  <si>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</si>
  <si>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</si>
  <si>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</si>
  <si>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</si>
  <si>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</si>
  <si>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</si>
  <si>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</si>
  <si>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</si>
  <si>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</si>
  <si>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</si>
  <si>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</si>
  <si>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</si>
  <si>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</si>
  <si>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</si>
  <si>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</si>
  <si>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</si>
  <si>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</si>
  <si>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</si>
  <si>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</si>
  <si>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</si>
  <si>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</si>
  <si>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</si>
  <si>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</si>
  <si>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</si>
  <si>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</si>
  <si>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</si>
  <si>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</si>
  <si>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</si>
  <si>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</si>
  <si>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</si>
  <si>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</si>
  <si>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</si>
  <si>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</si>
  <si>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</si>
  <si>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</si>
  <si>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</si>
  <si>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</si>
  <si>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</si>
  <si>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</si>
  <si>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</si>
  <si>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</si>
  <si>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</si>
  <si>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</si>
  <si>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</si>
  <si>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</si>
  <si>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</si>
  <si>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</si>
  <si>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</si>
  <si>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</si>
  <si>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</si>
  <si>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</si>
  <si>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</si>
  <si>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</si>
  <si>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</si>
  <si>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</si>
  <si>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</si>
  <si>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</si>
  <si>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</si>
  <si>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</si>
  <si>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</si>
  <si>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</si>
  <si>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</si>
  <si>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</si>
  <si>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</si>
  <si>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</si>
  <si>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</si>
  <si>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</si>
  <si>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</si>
  <si>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</si>
  <si>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</si>
  <si>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</si>
  <si>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</si>
  <si>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</si>
  <si>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</si>
  <si>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</si>
  <si>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</si>
  <si>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</si>
  <si>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</si>
  <si>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</si>
  <si>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</si>
  <si>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</si>
  <si>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</si>
  <si>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</si>
  <si>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</si>
  <si>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</si>
  <si>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</si>
  <si>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</si>
  <si>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</si>
  <si>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</si>
  <si>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</si>
  <si>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</si>
  <si>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</si>
  <si>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</si>
  <si>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</si>
  <si>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</si>
  <si>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</si>
  <si>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</si>
  <si>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</si>
  <si>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</si>
  <si>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</si>
  <si>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</si>
  <si>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</si>
  <si>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</si>
  <si>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</si>
  <si>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</si>
  <si>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</si>
  <si>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</si>
  <si>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</si>
  <si>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</si>
  <si>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</si>
  <si>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</si>
  <si>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</si>
  <si>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</si>
  <si>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</si>
  <si>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</si>
  <si>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</si>
  <si>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</si>
  <si>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</si>
  <si>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</si>
  <si>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</si>
  <si>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</si>
  <si>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</si>
  <si>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</si>
  <si>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</si>
  <si>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</si>
  <si>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</si>
  <si>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</si>
  <si>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</si>
  <si>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</si>
  <si>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</si>
  <si>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</si>
  <si>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</si>
  <si>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</si>
  <si>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</si>
  <si>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</si>
  <si>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</si>
  <si>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</si>
  <si>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</si>
  <si>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</si>
  <si>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</si>
  <si>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</si>
  <si>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</si>
  <si>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</si>
  <si>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</si>
  <si>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</si>
  <si>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</si>
  <si>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</si>
  <si>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</si>
  <si>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</si>
  <si>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</si>
  <si>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</si>
  <si>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</si>
  <si>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</si>
  <si>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</si>
  <si>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</si>
  <si>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</si>
  <si>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</si>
  <si>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</si>
  <si>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</si>
  <si>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</si>
  <si>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</si>
  <si>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</si>
  <si>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</si>
  <si>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</si>
  <si>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</si>
  <si>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</si>
  <si>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</si>
  <si>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</si>
  <si>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</si>
  <si>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</si>
  <si>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</si>
  <si>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</si>
  <si>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</si>
  <si>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</si>
  <si>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</si>
  <si>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</si>
  <si>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</si>
  <si>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</si>
  <si>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</si>
  <si>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</si>
  <si>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</si>
  <si>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</si>
  <si>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</si>
  <si>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</si>
  <si>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</si>
  <si>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</si>
  <si>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</si>
  <si>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</si>
  <si>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</si>
  <si>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</si>
  <si>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</si>
  <si>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</si>
  <si>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</si>
  <si>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</si>
  <si>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</si>
  <si>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</si>
  <si>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</si>
  <si>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</si>
  <si>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</si>
  <si>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</si>
  <si>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</si>
  <si>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</si>
  <si>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</si>
  <si>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</si>
  <si>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</si>
  <si>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</si>
  <si>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</si>
  <si>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</si>
  <si>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</si>
  <si>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</si>
  <si>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</si>
  <si>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</si>
  <si>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</si>
  <si>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</si>
  <si>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</si>
  <si>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</si>
  <si>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</si>
  <si>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</si>
  <si>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</si>
  <si>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</si>
  <si>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</si>
  <si>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</si>
  <si>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</si>
  <si>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</si>
  <si>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</si>
  <si>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</si>
  <si>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</si>
  <si>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</si>
  <si>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</si>
  <si>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</si>
  <si>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</si>
  <si>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</si>
  <si>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</si>
  <si>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</si>
  <si>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</si>
  <si>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</si>
  <si>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</si>
  <si>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</si>
  <si>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</si>
  <si>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</si>
  <si>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</si>
  <si>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</si>
  <si>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</si>
  <si>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</si>
  <si>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</si>
  <si>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</si>
  <si>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</si>
  <si>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</si>
  <si>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</si>
  <si>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</si>
  <si>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</si>
  <si>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</si>
  <si>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</si>
  <si>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</si>
  <si>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</si>
  <si>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</si>
  <si>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</si>
  <si>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</si>
  <si>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</si>
  <si>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</si>
  <si>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</si>
  <si>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</si>
  <si>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</si>
  <si>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</si>
  <si>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</si>
  <si>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</si>
  <si>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</si>
  <si>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</si>
  <si>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</si>
  <si>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</si>
  <si>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</si>
  <si>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</si>
  <si>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</si>
  <si>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</si>
  <si>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</si>
  <si>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</si>
  <si>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</si>
  <si>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</si>
  <si>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</si>
  <si>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</si>
  <si>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</si>
  <si>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</si>
  <si>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</si>
  <si>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</si>
  <si>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</si>
  <si>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</si>
  <si>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</si>
  <si>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</si>
  <si>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</si>
  <si>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</si>
  <si>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</si>
  <si>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</si>
  <si>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</si>
  <si>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</si>
  <si>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</si>
  <si>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</si>
  <si>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</si>
  <si>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</si>
  <si>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</si>
  <si>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</si>
  <si>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</si>
  <si>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</si>
  <si>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</si>
  <si>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</si>
  <si>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</si>
  <si>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</si>
  <si>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</si>
  <si>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</si>
  <si>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</si>
  <si>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</si>
  <si>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</si>
  <si>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</si>
  <si>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</si>
  <si>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</si>
  <si>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</si>
  <si>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</si>
  <si>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</si>
  <si>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</si>
  <si>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</si>
  <si>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</si>
  <si>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</si>
  <si>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</si>
  <si>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</si>
  <si>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</si>
  <si>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</si>
  <si>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</si>
  <si>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</si>
  <si>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</si>
  <si>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</si>
  <si>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</si>
  <si>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</si>
  <si>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</si>
  <si>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</si>
  <si>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</si>
  <si>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</si>
  <si>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</si>
  <si>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</si>
  <si>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</si>
  <si>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</si>
  <si>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</si>
  <si>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</si>
  <si>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</si>
  <si>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</si>
  <si>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</si>
  <si>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</si>
  <si>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</si>
  <si>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</si>
  <si>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</si>
  <si>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</si>
  <si>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</si>
  <si>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</si>
  <si>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</si>
  <si>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</si>
  <si>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</si>
  <si>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</si>
  <si>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</si>
  <si>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</si>
  <si>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</si>
  <si>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</si>
  <si>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</si>
  <si>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</si>
  <si>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</si>
  <si>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</si>
  <si>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</si>
  <si>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</si>
  <si>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</si>
  <si>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</si>
  <si>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</si>
  <si>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</si>
  <si>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</si>
  <si>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</si>
  <si>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</si>
  <si>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</si>
  <si>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</si>
  <si>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</si>
  <si>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</si>
  <si>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</si>
  <si>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</si>
  <si>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</si>
  <si>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</si>
  <si>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</si>
  <si>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</si>
  <si>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</si>
  <si>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</si>
  <si>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</si>
  <si>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</si>
  <si>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</si>
  <si>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</si>
  <si>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</si>
  <si>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</si>
  <si>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</si>
  <si>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</si>
  <si>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</si>
  <si>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</si>
  <si>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</si>
  <si>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</si>
  <si>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</si>
  <si>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</si>
  <si>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</si>
  <si>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</si>
  <si>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</si>
  <si>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</si>
  <si>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</si>
  <si>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</si>
  <si>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</si>
  <si>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</si>
  <si>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</si>
  <si>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</si>
  <si>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</si>
  <si>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</si>
  <si>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</si>
  <si>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</si>
  <si>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</si>
  <si>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</si>
  <si>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</si>
  <si>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</si>
  <si>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</si>
  <si>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</si>
  <si>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</si>
  <si>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</si>
  <si>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</si>
  <si>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</si>
  <si>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</si>
  <si>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</si>
  <si>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</si>
  <si>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</si>
  <si>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</si>
  <si>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</si>
  <si>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</si>
  <si>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</si>
  <si>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</si>
  <si>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</si>
  <si>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</si>
  <si>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</si>
  <si>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</si>
  <si>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</si>
  <si>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</si>
  <si>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</si>
  <si>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</si>
  <si>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</si>
  <si>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</si>
  <si>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</si>
  <si>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</si>
  <si>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</si>
  <si>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</si>
  <si>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</si>
  <si>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</si>
  <si>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</si>
  <si>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</si>
  <si>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</si>
  <si>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</si>
  <si>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</si>
  <si>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</si>
  <si>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</si>
  <si>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</si>
  <si>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</si>
  <si>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</si>
  <si>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</si>
  <si>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</si>
  <si>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</si>
  <si>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</si>
  <si>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</si>
  <si>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</si>
  <si>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</si>
  <si>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</si>
  <si>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</si>
  <si>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</si>
  <si>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</si>
  <si>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</si>
  <si>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</si>
  <si>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</si>
  <si>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</si>
  <si>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</si>
  <si>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</si>
  <si>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</si>
  <si>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</si>
  <si>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</si>
  <si>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</si>
  <si>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</si>
  <si>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</si>
  <si>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</si>
  <si>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</si>
  <si>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</si>
  <si>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</si>
  <si>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</si>
  <si>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</si>
  <si>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</si>
  <si>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</si>
  <si>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</si>
  <si>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</si>
  <si>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</si>
  <si>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</si>
  <si>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</si>
  <si>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</si>
  <si>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</si>
  <si>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</si>
  <si>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</si>
  <si>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</si>
  <si>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</si>
  <si>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</si>
  <si>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</si>
  <si>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</si>
  <si>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</si>
  <si>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</si>
  <si>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</si>
  <si>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</si>
  <si>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</si>
  <si>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</si>
  <si>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</si>
  <si>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</si>
  <si>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</si>
  <si>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</si>
  <si>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</si>
  <si>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</si>
  <si>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</si>
  <si>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</si>
  <si>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</si>
  <si>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</si>
  <si>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</si>
  <si>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</si>
  <si>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</si>
  <si>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</si>
  <si>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</si>
  <si>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</si>
  <si>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</si>
  <si>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</si>
  <si>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</si>
  <si>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</si>
  <si>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</si>
  <si>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</si>
  <si>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</si>
  <si>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</si>
  <si>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</si>
  <si>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</si>
  <si>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</si>
  <si>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</si>
  <si>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</si>
  <si>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</si>
  <si>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</si>
  <si>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</si>
  <si>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</si>
  <si>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</si>
  <si>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</si>
  <si>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</si>
  <si>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</si>
  <si>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</si>
  <si>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</si>
  <si>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</si>
  <si>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</si>
  <si>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</si>
  <si>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</si>
  <si>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</si>
  <si>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</si>
  <si>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</si>
  <si>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</si>
  <si>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</si>
  <si>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</si>
  <si>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</si>
  <si>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</si>
  <si>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</si>
  <si>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</si>
  <si>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</si>
  <si>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</si>
  <si>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</si>
  <si>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</si>
  <si>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</si>
  <si>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</si>
  <si>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</si>
  <si>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</si>
  <si>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</si>
  <si>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</si>
  <si>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</si>
  <si>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</si>
  <si>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</si>
  <si>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</si>
  <si>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</si>
  <si>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</si>
  <si>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</si>
  <si>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</si>
  <si>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</si>
  <si>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</si>
  <si>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</si>
  <si>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</si>
  <si>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</si>
  <si>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</si>
  <si>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</si>
  <si>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</si>
  <si>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</si>
  <si>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</si>
  <si>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</si>
  <si>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</si>
  <si>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</si>
  <si>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</si>
  <si>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</si>
  <si>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</si>
  <si>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</si>
  <si>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</si>
  <si>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</si>
  <si>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</si>
  <si>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</si>
  <si>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</si>
  <si>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</si>
  <si>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</si>
  <si>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</si>
  <si>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</si>
  <si>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</si>
  <si>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</si>
  <si>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</si>
  <si>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</si>
  <si>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</si>
  <si>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</si>
  <si>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</si>
  <si>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</si>
  <si>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</si>
  <si>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</si>
  <si>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</si>
  <si>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</si>
  <si>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</si>
  <si>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</si>
  <si>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</si>
  <si>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</si>
  <si>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</si>
  <si>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</si>
  <si>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</si>
  <si>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</si>
  <si>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</si>
  <si>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</si>
  <si>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</si>
  <si>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</si>
  <si>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</si>
  <si>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</si>
  <si>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</si>
  <si>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</si>
  <si>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</si>
  <si>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</si>
  <si>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</si>
  <si>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</si>
  <si>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</si>
  <si>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</si>
  <si>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</si>
  <si>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</si>
  <si>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</si>
  <si>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</si>
  <si>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</si>
  <si>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</si>
  <si>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</si>
  <si>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</si>
  <si>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</si>
  <si>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</si>
  <si>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</si>
  <si>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</si>
  <si>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</si>
  <si>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</si>
  <si>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</si>
  <si>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</si>
  <si>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</si>
  <si>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</si>
  <si>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</si>
  <si>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</si>
  <si>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</si>
  <si>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</si>
  <si>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</si>
  <si>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</si>
  <si>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</si>
  <si>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</si>
  <si>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</si>
  <si>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</si>
  <si>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</si>
  <si>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</si>
  <si>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</si>
  <si>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</si>
  <si>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</si>
  <si>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</si>
  <si>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</si>
  <si>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</si>
  <si>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</si>
  <si>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</si>
  <si>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</si>
  <si>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</si>
  <si>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</si>
  <si>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</si>
  <si>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</si>
  <si>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</si>
  <si>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</si>
  <si>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</si>
  <si>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</si>
  <si>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</si>
  <si>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</si>
  <si>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</si>
  <si>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</si>
  <si>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</si>
  <si>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</si>
  <si>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</si>
  <si>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</si>
  <si>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</si>
  <si>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</si>
  <si>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</si>
  <si>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</si>
  <si>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</si>
  <si>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</si>
  <si>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</si>
  <si>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</si>
  <si>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</si>
  <si>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</si>
  <si>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</si>
  <si>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</si>
  <si>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</si>
  <si>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</si>
  <si>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</si>
  <si>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</si>
  <si>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</si>
  <si>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</si>
  <si>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</si>
  <si>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</si>
  <si>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</si>
  <si>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</si>
  <si>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</si>
  <si>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</si>
  <si>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</si>
  <si>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</si>
  <si>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</si>
  <si>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</si>
  <si>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</si>
  <si>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</si>
  <si>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</si>
  <si>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</si>
  <si>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</si>
  <si>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</si>
  <si>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</si>
  <si>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</si>
  <si>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</si>
  <si>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</si>
  <si>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</si>
  <si>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</si>
  <si>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</si>
  <si>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</si>
  <si>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</si>
  <si>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</si>
  <si>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</si>
  <si>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</si>
  <si>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</si>
  <si>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</si>
  <si>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</si>
  <si>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</si>
  <si>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</si>
  <si>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</si>
  <si>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</si>
  <si>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</si>
  <si>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</si>
  <si>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</si>
  <si>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</si>
  <si>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</si>
  <si>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</si>
  <si>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</si>
  <si>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</si>
  <si>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</si>
  <si>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</si>
  <si>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</si>
  <si>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</si>
  <si>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</si>
  <si>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</si>
  <si>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</si>
  <si>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</si>
  <si>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</si>
  <si>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</si>
  <si>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</si>
  <si>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</si>
  <si>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</si>
  <si>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</si>
  <si>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</si>
  <si>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</si>
  <si>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</si>
  <si>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</si>
  <si>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</si>
  <si>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</si>
  <si>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</si>
  <si>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</si>
  <si>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</si>
  <si>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</si>
  <si>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</si>
  <si>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</si>
  <si>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</si>
  <si>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</si>
  <si>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</si>
  <si>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</si>
  <si>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</si>
  <si>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</si>
  <si>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</si>
  <si>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</si>
  <si>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</si>
  <si>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</si>
  <si>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</si>
  <si>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</si>
  <si>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</si>
  <si>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</si>
  <si>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</si>
  <si>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</si>
  <si>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</si>
  <si>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</si>
  <si>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</si>
  <si>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</si>
  <si>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</si>
  <si>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</si>
  <si>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</si>
  <si>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</si>
  <si>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</si>
  <si>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</si>
  <si>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</si>
  <si>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</si>
  <si>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</si>
  <si>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</si>
  <si>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</si>
  <si>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</si>
  <si>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</si>
  <si>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</si>
  <si>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</si>
  <si>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</si>
  <si>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</si>
  <si>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</si>
  <si>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</si>
  <si>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</si>
  <si>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</si>
  <si>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</si>
  <si>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</si>
  <si>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</si>
  <si>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</si>
  <si>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</si>
  <si>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</si>
  <si>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</si>
  <si>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</si>
  <si>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</si>
  <si>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</si>
  <si>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</si>
  <si>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</si>
  <si>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</si>
  <si>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</si>
  <si>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</si>
  <si>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</si>
  <si>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</si>
  <si>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</si>
  <si>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</si>
  <si>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</si>
  <si>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</si>
  <si>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</si>
  <si>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</si>
  <si>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</si>
  <si>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</si>
  <si>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</si>
  <si>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</si>
  <si>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</si>
  <si>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</si>
  <si>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</si>
  <si>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</si>
  <si>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</si>
  <si>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</si>
  <si>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</si>
  <si>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</si>
  <si>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</si>
  <si>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</si>
  <si>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</si>
  <si>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</si>
  <si>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</si>
  <si>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</si>
  <si>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</si>
  <si>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</si>
  <si>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</si>
  <si>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</si>
  <si>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</si>
  <si>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</si>
  <si>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</si>
  <si>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</si>
  <si>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</si>
  <si>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</si>
  <si>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</si>
  <si>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</si>
  <si>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</si>
  <si>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</si>
  <si>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</si>
  <si>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</si>
  <si>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</si>
  <si>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</si>
  <si>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</si>
  <si>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</si>
  <si>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</si>
  <si>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</si>
  <si>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</si>
  <si>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</si>
  <si>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</si>
  <si>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</si>
  <si>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</si>
  <si>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</si>
  <si>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</si>
  <si>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</si>
  <si>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</si>
  <si>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</si>
  <si>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</si>
  <si>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</si>
  <si>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</si>
  <si>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</si>
  <si>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</si>
  <si>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</si>
  <si>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</si>
  <si>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</si>
  <si>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</si>
  <si>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</si>
  <si>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</si>
  <si>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</si>
  <si>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</si>
  <si>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</si>
  <si>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</si>
  <si>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</si>
  <si>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</si>
  <si>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</si>
  <si>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</si>
  <si>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</si>
  <si>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</si>
  <si>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</si>
  <si>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</si>
  <si>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</si>
  <si>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</si>
  <si>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</si>
  <si>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</si>
  <si>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</si>
  <si>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</si>
  <si>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</si>
  <si>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</si>
  <si>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</si>
  <si>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</si>
  <si>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</si>
  <si>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</si>
  <si>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</si>
  <si>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</si>
  <si>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</si>
  <si>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</si>
  <si>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</si>
  <si>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</si>
  <si>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</si>
  <si>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</si>
  <si>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</si>
  <si>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</si>
  <si>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</si>
  <si>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</si>
  <si>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</si>
  <si>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</si>
  <si>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</si>
  <si>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</si>
  <si>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</si>
  <si>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</si>
  <si>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</si>
  <si>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</si>
  <si>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</si>
  <si>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</si>
  <si>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</si>
  <si>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</si>
  <si>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</si>
  <si>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</si>
  <si>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</si>
  <si>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</si>
  <si>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</si>
  <si>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</si>
  <si>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</si>
  <si>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</si>
  <si>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</si>
  <si>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</si>
  <si>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</si>
  <si>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</si>
  <si>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</si>
  <si>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</si>
  <si>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</si>
  <si>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</si>
  <si>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</si>
  <si>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</si>
  <si>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</si>
  <si>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</si>
  <si>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</si>
  <si>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</si>
  <si>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</si>
  <si>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</si>
  <si>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</si>
  <si>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</si>
  <si>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</si>
  <si>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</si>
  <si>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</si>
  <si>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</si>
  <si>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</si>
  <si>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</si>
  <si>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</si>
  <si>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</si>
  <si>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</si>
  <si>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</si>
  <si>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</si>
  <si>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</si>
  <si>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</si>
  <si>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</si>
  <si>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</si>
  <si>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</si>
  <si>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</si>
  <si>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</si>
  <si>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</si>
  <si>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</si>
  <si>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</si>
  <si>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</si>
  <si>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</si>
  <si>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</si>
  <si>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</si>
  <si>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</si>
  <si>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</si>
  <si>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</si>
  <si>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</si>
  <si>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</si>
  <si>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</si>
  <si>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</si>
  <si>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</si>
  <si>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</si>
  <si>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</si>
  <si>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</si>
  <si>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</si>
  <si>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</si>
  <si>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</si>
  <si>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</si>
  <si>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</si>
  <si>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</si>
  <si>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</si>
  <si>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</si>
  <si>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</si>
  <si>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</si>
  <si>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</si>
  <si>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</si>
  <si>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</si>
  <si>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</si>
  <si>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</si>
  <si>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</si>
  <si>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</si>
  <si>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</si>
  <si>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</si>
  <si>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</si>
  <si>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</si>
  <si>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</si>
  <si>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</si>
  <si>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</si>
  <si>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</si>
  <si>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</si>
  <si>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</si>
  <si>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</si>
  <si>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</si>
  <si>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</si>
  <si>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</si>
  <si>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</si>
  <si>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</si>
  <si>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</si>
  <si>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</si>
  <si>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</si>
  <si>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</si>
  <si>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</si>
  <si>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</si>
  <si>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</si>
  <si>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</si>
  <si>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</si>
  <si>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</si>
  <si>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</si>
  <si>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</si>
  <si>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</si>
  <si>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</si>
  <si>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</si>
  <si>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</si>
  <si>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</si>
  <si>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</si>
  <si>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</si>
  <si>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</si>
  <si>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</si>
  <si>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</si>
  <si>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</si>
  <si>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</si>
  <si>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</si>
  <si>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</si>
  <si>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</si>
  <si>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</si>
  <si>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</si>
  <si>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</si>
  <si>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</si>
  <si>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</si>
  <si>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</si>
  <si>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</si>
  <si>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</si>
  <si>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</si>
  <si>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</si>
  <si>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</si>
  <si>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</si>
  <si>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</si>
  <si>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</si>
  <si>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</si>
  <si>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</si>
  <si>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</si>
  <si>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</si>
  <si>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</si>
  <si>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</si>
  <si>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</si>
  <si>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</si>
  <si>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</si>
  <si>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</si>
  <si>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</si>
  <si>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</si>
  <si>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</si>
  <si>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</si>
  <si>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</si>
  <si>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</si>
  <si>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</si>
  <si>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</si>
  <si>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</si>
  <si>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</si>
  <si>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</si>
  <si>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</si>
  <si>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</si>
  <si>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</si>
  <si>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</si>
  <si>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</si>
  <si>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</si>
  <si>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</si>
  <si>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</si>
  <si>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</si>
  <si>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</si>
  <si>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</si>
  <si>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</si>
  <si>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</si>
  <si>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</si>
  <si>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</si>
  <si>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</si>
  <si>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</si>
  <si>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</si>
  <si>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</si>
  <si>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</si>
  <si>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</si>
  <si>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</si>
  <si>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</si>
  <si>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</si>
  <si>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</si>
  <si>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</si>
  <si>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</si>
  <si>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</si>
  <si>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</si>
  <si>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</si>
  <si>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</si>
  <si>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</si>
  <si>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</si>
  <si>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</si>
  <si>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</si>
  <si>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</si>
  <si>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</si>
  <si>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</si>
  <si>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</si>
  <si>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</si>
  <si>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</si>
  <si>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</si>
  <si>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</si>
  <si>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</si>
  <si>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</si>
  <si>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</si>
  <si>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</si>
  <si>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</si>
  <si>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</si>
  <si>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</si>
  <si>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</si>
  <si>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</si>
  <si>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</si>
  <si>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</si>
  <si>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</si>
  <si>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</si>
  <si>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</si>
  <si>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</si>
  <si>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</si>
  <si>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</si>
  <si>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</si>
  <si>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</si>
  <si>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</si>
  <si>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</si>
  <si>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</si>
  <si>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</si>
  <si>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</si>
  <si>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</si>
  <si>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</si>
  <si>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</si>
  <si>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</si>
  <si>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</si>
  <si>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</si>
  <si>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</si>
  <si>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</si>
  <si>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</si>
  <si>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</si>
  <si>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</si>
  <si>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</si>
  <si>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</si>
  <si>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</si>
  <si>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</si>
  <si>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</si>
  <si>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</si>
  <si>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</si>
  <si>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</si>
  <si>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</si>
  <si>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</si>
  <si>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</si>
  <si>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</si>
  <si>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</si>
  <si>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</si>
  <si>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</si>
  <si>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</si>
  <si>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</si>
  <si>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</si>
  <si>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</si>
  <si>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</si>
  <si>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</si>
  <si>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</si>
  <si>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</si>
  <si>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</si>
  <si>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</si>
  <si>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</si>
  <si>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</si>
  <si>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</si>
  <si>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</si>
  <si>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</si>
  <si>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</si>
  <si>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</si>
  <si>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</si>
  <si>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</si>
  <si>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</si>
  <si>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</si>
  <si>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</si>
  <si>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</si>
  <si>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</si>
  <si>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</si>
  <si>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</si>
  <si>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</si>
  <si>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</si>
  <si>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</si>
  <si>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</si>
  <si>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</si>
  <si>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</si>
  <si>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</si>
  <si>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</si>
  <si>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</si>
  <si>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</si>
  <si>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</si>
  <si>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</si>
  <si>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</si>
  <si>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</si>
  <si>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</si>
  <si>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</si>
  <si>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</si>
  <si>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</si>
  <si>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</si>
  <si>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</si>
  <si>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</si>
  <si>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</si>
  <si>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</si>
  <si>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</si>
  <si>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</si>
  <si>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</si>
  <si>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</si>
  <si>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</si>
  <si>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</si>
  <si>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</si>
  <si>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</si>
  <si>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</si>
  <si>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</si>
  <si>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</si>
  <si>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</si>
  <si>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</si>
  <si>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</si>
  <si>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</si>
  <si>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</si>
  <si>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</si>
  <si>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</si>
  <si>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</si>
  <si>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</si>
  <si>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</si>
  <si>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</si>
  <si>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</si>
  <si>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</si>
  <si>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</si>
  <si>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</si>
  <si>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</si>
  <si>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</si>
  <si>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</si>
  <si>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</si>
  <si>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</si>
  <si>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</si>
  <si>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</si>
  <si>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</si>
  <si>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</si>
  <si>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</si>
  <si>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</si>
  <si>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</si>
  <si>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</si>
  <si>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</si>
  <si>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</si>
  <si>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</si>
  <si>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</si>
  <si>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</si>
  <si>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</si>
  <si>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</si>
  <si>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</si>
  <si>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</si>
  <si>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</si>
  <si>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</si>
  <si>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</si>
  <si>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</si>
  <si>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</si>
  <si>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</si>
  <si>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</si>
  <si>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</si>
  <si>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</si>
  <si>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</si>
  <si>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</si>
  <si>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</si>
  <si>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</si>
  <si>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</si>
  <si>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</si>
  <si>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</si>
  <si>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</si>
  <si>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</si>
  <si>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</si>
  <si>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</si>
  <si>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</si>
  <si>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</si>
  <si>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</si>
  <si>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</si>
  <si>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</si>
  <si>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</si>
  <si>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</si>
  <si>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</si>
  <si>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</si>
  <si>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</si>
  <si>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</si>
  <si>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</si>
  <si>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</si>
  <si>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</si>
  <si>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</si>
  <si>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</si>
  <si>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</si>
  <si>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</si>
  <si>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</si>
  <si>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</si>
  <si>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</si>
  <si>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</si>
  <si>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</si>
  <si>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</si>
  <si>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</si>
  <si>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</si>
  <si>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</si>
  <si>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</si>
  <si>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</si>
  <si>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</si>
  <si>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</si>
  <si>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</si>
  <si>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</si>
  <si>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</si>
  <si>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</si>
  <si>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</si>
  <si>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</si>
  <si>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</si>
  <si>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</si>
  <si>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</si>
  <si>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</si>
  <si>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</si>
  <si>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</si>
  <si>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</si>
  <si>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</si>
  <si>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</si>
  <si>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</si>
  <si>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</si>
  <si>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</si>
  <si>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</si>
  <si>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</si>
  <si>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</si>
  <si>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</si>
  <si>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</si>
  <si>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</si>
  <si>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</si>
  <si>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</si>
  <si>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</si>
  <si>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</si>
  <si>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</si>
  <si>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</si>
  <si>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</si>
  <si>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</si>
  <si>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</si>
  <si>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</si>
  <si>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</si>
  <si>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</si>
  <si>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</si>
  <si>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</si>
  <si>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</si>
  <si>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</si>
  <si>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</si>
  <si>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</si>
  <si>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</si>
  <si>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</si>
  <si>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</si>
  <si>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</si>
  <si>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</si>
  <si>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</si>
  <si>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</si>
  <si>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</si>
  <si>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</si>
  <si>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</si>
  <si>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</si>
  <si>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</si>
  <si>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</si>
  <si>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</si>
  <si>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</si>
  <si>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</si>
  <si>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</si>
  <si>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</si>
  <si>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</si>
  <si>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</si>
  <si>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</si>
  <si>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</si>
  <si>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</si>
  <si>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</si>
  <si>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</si>
  <si>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</si>
  <si>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</si>
  <si>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</si>
  <si>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</si>
  <si>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</si>
  <si>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</si>
  <si>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</si>
  <si>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</si>
  <si>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</si>
  <si>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</si>
  <si>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</si>
  <si>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</si>
  <si>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</si>
  <si>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</si>
  <si>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</si>
  <si>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</si>
  <si>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</si>
  <si>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</si>
  <si>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</si>
  <si>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</si>
  <si>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</si>
  <si>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</si>
  <si>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</si>
  <si>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</si>
  <si>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</si>
  <si>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</si>
  <si>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</si>
  <si>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</si>
  <si>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</si>
  <si>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</si>
  <si>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</si>
  <si>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</si>
  <si>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</si>
  <si>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</si>
  <si>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</si>
  <si>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</si>
  <si>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</si>
  <si>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</si>
  <si>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</si>
  <si>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</si>
  <si>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</si>
  <si>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</si>
  <si>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</si>
  <si>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</si>
  <si>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</si>
  <si>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</si>
  <si>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</si>
  <si>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</si>
  <si>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</si>
  <si>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</si>
  <si>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</si>
  <si>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</si>
  <si>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</si>
  <si>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</si>
  <si>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</si>
  <si>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</si>
  <si>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</si>
  <si>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</si>
  <si>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</si>
  <si>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</si>
  <si>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</si>
  <si>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</si>
  <si>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</si>
  <si>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</si>
  <si>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</si>
  <si>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</si>
  <si>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</si>
  <si>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</si>
  <si>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</si>
  <si>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</si>
  <si>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</si>
  <si>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</si>
  <si>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</si>
  <si>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</si>
  <si>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</si>
  <si>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</si>
  <si>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</si>
  <si>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</si>
  <si>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</si>
  <si>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</si>
  <si>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</si>
  <si>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</si>
  <si>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</si>
  <si>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</si>
  <si>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</si>
  <si>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</si>
  <si>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</si>
  <si>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</si>
  <si>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</si>
  <si>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</si>
  <si>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</si>
  <si>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</si>
  <si>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</si>
  <si>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</si>
  <si>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</si>
  <si>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</si>
  <si>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</si>
  <si>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</si>
  <si>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</si>
  <si>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</si>
  <si>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</si>
  <si>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</si>
  <si>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</si>
  <si>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</si>
  <si>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</si>
  <si>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</si>
  <si>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</si>
  <si>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</si>
  <si>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</si>
  <si>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</si>
  <si>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</si>
  <si>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</si>
  <si>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</si>
  <si>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</si>
  <si>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</si>
  <si>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</si>
  <si>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</si>
  <si>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</si>
  <si>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</si>
  <si>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</si>
  <si>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</si>
  <si>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</si>
  <si>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</si>
  <si>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</si>
  <si>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</si>
  <si>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</si>
  <si>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</si>
  <si>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</si>
  <si>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</si>
  <si>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</si>
  <si>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</si>
  <si>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</si>
  <si>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</si>
  <si>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</si>
  <si>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</si>
  <si>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</si>
  <si>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</si>
  <si>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</si>
  <si>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</si>
  <si>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</si>
  <si>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</si>
  <si>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</si>
  <si>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</si>
  <si>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</si>
  <si>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</si>
  <si>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</si>
  <si>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</si>
  <si>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</si>
  <si>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</si>
  <si>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</si>
  <si>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</si>
  <si>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</si>
  <si>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</si>
  <si>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</si>
  <si>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</si>
  <si>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</si>
  <si>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</si>
  <si>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</si>
  <si>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</si>
  <si>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</si>
  <si>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</si>
  <si>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</si>
  <si>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</si>
  <si>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</si>
  <si>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</si>
  <si>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</si>
  <si>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</si>
  <si>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</si>
  <si>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</si>
  <si>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</si>
  <si>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</si>
  <si>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</si>
  <si>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</si>
  <si>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</si>
  <si>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</si>
  <si>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</si>
  <si>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</si>
  <si>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</si>
  <si>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</si>
  <si>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</si>
  <si>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</si>
  <si>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</si>
  <si>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</si>
  <si>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</si>
  <si>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</si>
  <si>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</si>
  <si>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</si>
  <si>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</si>
  <si>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</si>
  <si>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</si>
  <si>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</si>
  <si>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</si>
  <si>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</si>
  <si>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</si>
  <si>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</si>
  <si>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</si>
  <si>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</si>
  <si>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</si>
  <si>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</si>
  <si>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</si>
  <si>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</si>
  <si>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</si>
  <si>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</si>
  <si>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</si>
  <si>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</si>
  <si>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</si>
  <si>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</si>
  <si>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</si>
  <si>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</si>
  <si>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</si>
  <si>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</si>
  <si>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</si>
  <si>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</si>
  <si>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</si>
  <si>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</si>
  <si>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</si>
  <si>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</si>
  <si>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</si>
  <si>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</si>
  <si>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</si>
  <si>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</si>
  <si>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</si>
  <si>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</si>
  <si>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</si>
  <si>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</si>
  <si>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</si>
  <si>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</si>
  <si>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</si>
  <si>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</si>
  <si>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</si>
  <si>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</si>
  <si>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</si>
  <si>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</si>
  <si>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</si>
  <si>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</si>
  <si>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</si>
  <si>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</si>
  <si>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</si>
  <si>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</si>
  <si>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</si>
  <si>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</si>
  <si>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</si>
  <si>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</si>
  <si>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</si>
  <si>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</si>
  <si>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</si>
  <si>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</si>
  <si>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</si>
  <si>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</si>
  <si>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</si>
  <si>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</si>
  <si>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</si>
  <si>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</si>
  <si>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</si>
  <si>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</si>
  <si>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</si>
  <si>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</si>
  <si>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</si>
  <si>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</si>
  <si>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</si>
  <si>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</si>
  <si>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</si>
  <si>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</si>
  <si>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</si>
  <si>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</si>
  <si>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</si>
  <si>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</si>
  <si>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</si>
  <si>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</si>
  <si>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</si>
  <si>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</si>
  <si>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</si>
  <si>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</si>
  <si>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</si>
  <si>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</si>
  <si>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</si>
  <si>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</si>
  <si>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</si>
  <si>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</si>
  <si>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</si>
  <si>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</si>
  <si>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</si>
  <si>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</si>
  <si>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</si>
  <si>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</si>
  <si>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</si>
  <si>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</si>
  <si>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</si>
  <si>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</si>
  <si>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</si>
  <si>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</si>
  <si>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</si>
  <si>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</si>
  <si>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</si>
  <si>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</si>
  <si>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</si>
  <si>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</si>
  <si>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</si>
  <si>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</si>
  <si>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</si>
  <si>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</si>
  <si>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</si>
  <si>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</si>
  <si>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</si>
  <si>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</si>
  <si>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</si>
  <si>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</si>
  <si>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</si>
  <si>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</si>
  <si>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</si>
  <si>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</si>
  <si>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</si>
  <si>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</si>
  <si>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</si>
  <si>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</si>
  <si>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</si>
  <si>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</si>
  <si>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</si>
  <si>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</si>
  <si>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</si>
  <si>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</si>
  <si>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</si>
  <si>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</si>
  <si>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</si>
  <si>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</si>
  <si>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</si>
  <si>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</si>
  <si>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</si>
  <si>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</si>
  <si>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</si>
  <si>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</si>
  <si>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</si>
  <si>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</si>
  <si>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</si>
  <si>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</si>
  <si>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</si>
  <si>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</si>
  <si>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</si>
  <si>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</si>
  <si>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</si>
  <si>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</si>
  <si>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</si>
  <si>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</si>
  <si>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</si>
  <si>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</si>
  <si>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</si>
  <si>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</si>
  <si>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</si>
  <si>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</si>
  <si>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</si>
  <si>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</si>
  <si>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</si>
  <si>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</si>
  <si>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</si>
  <si>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</si>
  <si>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</si>
  <si>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</si>
  <si>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</si>
  <si>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</si>
  <si>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</si>
  <si>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</si>
  <si>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</si>
  <si>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</si>
  <si>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</si>
  <si>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</si>
  <si>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</si>
  <si>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</si>
  <si>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</si>
  <si>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</si>
  <si>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</si>
  <si>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</si>
  <si>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</si>
  <si>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</si>
  <si>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</si>
  <si>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</si>
  <si>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</si>
  <si>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</si>
  <si>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</si>
  <si>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</si>
  <si>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</si>
  <si>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</si>
  <si>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</si>
  <si>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</si>
  <si>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</si>
  <si>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</si>
  <si>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</si>
  <si>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</si>
  <si>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</si>
  <si>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</si>
  <si>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</si>
  <si>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</si>
  <si>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</si>
  <si>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</si>
  <si>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</si>
  <si>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</si>
  <si>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</si>
  <si>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</si>
  <si>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</si>
  <si>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</si>
  <si>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</si>
  <si>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</si>
  <si>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</si>
  <si>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</si>
  <si>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</si>
  <si>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</si>
  <si>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</si>
  <si>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</si>
  <si>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</si>
  <si>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</si>
  <si>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</si>
  <si>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</si>
  <si>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</si>
  <si>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</si>
  <si>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</si>
  <si>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</si>
  <si>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</si>
  <si>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</si>
  <si>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</si>
  <si>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</si>
  <si>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</si>
  <si>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</si>
  <si>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</si>
  <si>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</si>
  <si>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</si>
  <si>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</si>
  <si>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</si>
  <si>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</si>
  <si>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</si>
  <si>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</si>
  <si>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</si>
  <si>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</si>
  <si>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</si>
  <si>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</si>
  <si>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</si>
  <si>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</si>
  <si>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</si>
  <si>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</si>
  <si>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</si>
  <si>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</si>
  <si>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</si>
  <si>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</si>
  <si>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</si>
  <si>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</si>
  <si>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</si>
  <si>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</si>
  <si>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</si>
  <si>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</si>
  <si>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</si>
  <si>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</si>
  <si>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</si>
  <si>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</si>
  <si>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</si>
  <si>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</si>
  <si>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</si>
  <si>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</si>
  <si>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</si>
  <si>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</si>
  <si>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</si>
  <si>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</si>
  <si>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</si>
  <si>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</si>
  <si>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</si>
  <si>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</si>
  <si>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</si>
  <si>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</si>
  <si>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</si>
  <si>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</si>
  <si>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</si>
  <si>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</si>
  <si>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</si>
  <si>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</si>
  <si>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</si>
  <si>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</si>
  <si>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</si>
  <si>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</si>
  <si>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</si>
  <si>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</si>
  <si>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</si>
  <si>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</si>
  <si>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</si>
  <si>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</si>
  <si>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</si>
  <si>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</si>
  <si>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</si>
  <si>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</si>
  <si>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</si>
  <si>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</si>
  <si>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</si>
  <si>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</si>
  <si>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</si>
  <si>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</si>
  <si>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</si>
  <si>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</si>
  <si>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</si>
  <si>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</si>
  <si>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</si>
  <si>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</si>
  <si>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</si>
  <si>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</si>
  <si>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</si>
  <si>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</si>
  <si>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</si>
  <si>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</si>
  <si>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</si>
  <si>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</si>
  <si>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</si>
  <si>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</si>
  <si>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</si>
  <si>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</si>
  <si>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</si>
  <si>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</si>
  <si>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</si>
  <si>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</si>
  <si>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</si>
  <si>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</si>
  <si>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</si>
  <si>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</si>
  <si>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</si>
  <si>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</si>
  <si>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</si>
  <si>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</si>
  <si>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</si>
  <si>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</si>
  <si>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</si>
  <si>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</si>
  <si>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</si>
  <si>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</si>
  <si>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</si>
  <si>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</si>
  <si>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</si>
  <si>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</si>
  <si>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</si>
  <si>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</si>
  <si>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</si>
  <si>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</si>
  <si>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</si>
  <si>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</si>
  <si>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</si>
  <si>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</si>
  <si>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</si>
  <si>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</si>
  <si>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</si>
  <si>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</si>
  <si>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</si>
  <si>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</si>
  <si>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</si>
  <si>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</si>
  <si>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</si>
  <si>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</si>
  <si>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</si>
  <si>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</si>
  <si>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</si>
  <si>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</si>
  <si>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</si>
  <si>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</si>
  <si>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</si>
  <si>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</si>
  <si>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</si>
  <si>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</si>
  <si>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</si>
  <si>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</si>
  <si>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</si>
  <si>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</si>
  <si>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</si>
  <si>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</si>
  <si>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</si>
  <si>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</si>
  <si>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</si>
  <si>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</si>
  <si>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</si>
  <si>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</si>
  <si>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</si>
  <si>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</si>
  <si>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</si>
  <si>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</si>
  <si>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</si>
  <si>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</si>
  <si>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</si>
  <si>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</si>
  <si>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</si>
  <si>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</si>
  <si>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</si>
  <si>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</si>
  <si>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</si>
  <si>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</si>
  <si>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</si>
  <si>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</si>
  <si>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</si>
  <si>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</si>
  <si>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</si>
  <si>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</si>
  <si>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</si>
  <si>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</si>
  <si>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</si>
  <si>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</si>
  <si>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</si>
  <si>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</si>
  <si>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</si>
  <si>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</si>
  <si>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</si>
  <si>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</si>
  <si>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</si>
  <si>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</si>
  <si>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</si>
  <si>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</si>
  <si>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</si>
  <si>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</si>
  <si>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</si>
  <si>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</si>
  <si>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</si>
  <si>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</si>
  <si>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</si>
  <si>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</si>
  <si>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</si>
  <si>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</si>
  <si>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</si>
  <si>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</si>
  <si>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</si>
  <si>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</si>
  <si>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</si>
  <si>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</si>
  <si>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</si>
  <si>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</si>
  <si>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</si>
  <si>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</si>
  <si>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</si>
  <si>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</si>
  <si>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</si>
  <si>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</si>
  <si>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</si>
  <si>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</si>
  <si>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</si>
  <si>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</si>
  <si>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</si>
  <si>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</si>
  <si>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</si>
  <si>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</si>
  <si>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</si>
  <si>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</si>
  <si>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</si>
  <si>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</si>
  <si>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</si>
  <si>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</si>
  <si>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</si>
  <si>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</si>
  <si>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</si>
  <si>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</si>
  <si>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</si>
  <si>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</si>
  <si>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</si>
  <si>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</si>
  <si>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</si>
  <si>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</si>
  <si>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</si>
  <si>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</si>
  <si>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</si>
  <si>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</si>
  <si>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</si>
  <si>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</si>
  <si>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</si>
  <si>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</si>
  <si>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</si>
  <si>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</si>
  <si>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</si>
  <si>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</si>
  <si>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</si>
  <si>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</si>
  <si>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</si>
  <si>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</si>
  <si>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</si>
  <si>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</si>
  <si>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</si>
  <si>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</si>
  <si>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</si>
  <si>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</si>
  <si>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</si>
  <si>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</si>
  <si>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</si>
  <si>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</si>
  <si>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</si>
  <si>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</si>
  <si>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</si>
  <si>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</si>
  <si>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</si>
  <si>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</si>
  <si>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</si>
  <si>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</si>
  <si>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</si>
  <si>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</si>
  <si>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</si>
  <si>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</si>
  <si>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</si>
  <si>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</si>
  <si>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</si>
  <si>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</si>
  <si>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</si>
  <si>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</si>
  <si>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</si>
  <si>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</si>
  <si>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</si>
  <si>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</si>
  <si>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</si>
  <si>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</si>
  <si>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</si>
  <si>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</si>
  <si>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</si>
  <si>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</si>
  <si>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</si>
  <si>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</si>
  <si>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</si>
  <si>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</si>
  <si>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</si>
  <si>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</si>
  <si>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</si>
  <si>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</si>
  <si>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</si>
  <si>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</si>
  <si>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</si>
  <si>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</si>
  <si>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</si>
  <si>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</si>
  <si>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</si>
  <si>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</si>
  <si>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</si>
  <si>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</si>
  <si>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</si>
  <si>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</si>
  <si>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</si>
  <si>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</si>
  <si>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</si>
  <si>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</si>
  <si>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</si>
  <si>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</si>
  <si>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</si>
  <si>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</si>
  <si>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</si>
  <si>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</si>
  <si>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</si>
  <si>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</si>
  <si>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</si>
  <si>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</si>
  <si>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</si>
  <si>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</si>
  <si>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</si>
  <si>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</si>
  <si>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</si>
  <si>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</si>
  <si>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</si>
  <si>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</si>
  <si>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</si>
  <si>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</si>
  <si>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</si>
  <si>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</si>
  <si>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</si>
  <si>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</si>
  <si>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</si>
  <si>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</si>
  <si>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</si>
  <si>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</si>
  <si>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</si>
  <si>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</si>
  <si>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</si>
  <si>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</si>
  <si>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</si>
  <si>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</si>
  <si>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</si>
  <si>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</si>
  <si>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</si>
  <si>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</si>
  <si>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</si>
  <si>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</si>
  <si>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</si>
  <si>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</si>
  <si>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</si>
  <si>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</si>
  <si>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</si>
  <si>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</si>
  <si>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</si>
  <si>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</si>
  <si>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</si>
  <si>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</si>
  <si>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</si>
  <si>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</si>
  <si>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</si>
  <si>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</si>
  <si>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</si>
  <si>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</si>
  <si>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</si>
  <si>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</si>
  <si>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</si>
  <si>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</si>
  <si>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</si>
  <si>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</si>
  <si>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</si>
  <si>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</si>
  <si>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</si>
  <si>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</si>
  <si>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</si>
  <si>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</si>
  <si>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</si>
  <si>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</si>
  <si>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</si>
  <si>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</si>
  <si>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</si>
  <si>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</si>
  <si>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</si>
  <si>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</si>
  <si>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</si>
  <si>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</si>
  <si>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</si>
  <si>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</si>
  <si>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</si>
  <si>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</si>
  <si>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</si>
  <si>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</si>
  <si>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</si>
  <si>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</si>
  <si>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</si>
  <si>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</si>
  <si>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</si>
  <si>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</si>
  <si>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</si>
  <si>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</si>
  <si>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</si>
  <si>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</si>
  <si>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</si>
  <si>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</si>
  <si>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</si>
  <si>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</si>
  <si>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</si>
  <si>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</si>
  <si>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</si>
  <si>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</si>
  <si>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</si>
  <si>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</si>
  <si>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</si>
  <si>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</si>
  <si>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</si>
  <si>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</si>
  <si>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</si>
  <si>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</si>
  <si>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</si>
  <si>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</si>
  <si>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</si>
  <si>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</si>
  <si>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</si>
  <si>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</si>
  <si>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</si>
  <si>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</si>
  <si>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</si>
  <si>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</si>
  <si>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</si>
  <si>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</si>
  <si>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</si>
  <si>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</si>
  <si>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</si>
  <si>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</si>
  <si>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</si>
  <si>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</si>
  <si>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</si>
  <si>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</si>
  <si>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</si>
  <si>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</si>
  <si>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</si>
  <si>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</si>
  <si>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</si>
  <si>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</si>
  <si>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</si>
  <si>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</si>
  <si>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</si>
  <si>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</si>
  <si>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</si>
  <si>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</si>
  <si>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</si>
  <si>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</si>
  <si>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</si>
  <si>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</si>
  <si>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</si>
  <si>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</si>
  <si>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</si>
  <si>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</si>
  <si>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</si>
  <si>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</si>
  <si>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</si>
  <si>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</si>
  <si>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</si>
  <si>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</si>
  <si>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</si>
  <si>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</si>
  <si>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</si>
  <si>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</si>
  <si>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</si>
  <si>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</si>
  <si>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</si>
  <si>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</si>
  <si>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</si>
  <si>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</si>
  <si>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</si>
  <si>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</si>
  <si>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</si>
  <si>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</si>
  <si>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</si>
  <si>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</si>
  <si>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</si>
  <si>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</si>
  <si>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</si>
  <si>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</si>
  <si>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</si>
  <si>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</si>
  <si>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</si>
  <si>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</si>
  <si>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</si>
  <si>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</si>
  <si>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</si>
  <si>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</si>
  <si>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</si>
  <si>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</si>
  <si>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</si>
  <si>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</si>
  <si>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</si>
  <si>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</si>
  <si>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</si>
  <si>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</si>
  <si>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</si>
  <si>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</si>
  <si>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</si>
  <si>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</si>
  <si>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</si>
  <si>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</si>
  <si>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</si>
  <si>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</si>
  <si>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</si>
  <si>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</si>
  <si>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</si>
  <si>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</si>
  <si>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</si>
  <si>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</si>
  <si>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</si>
  <si>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</si>
  <si>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</si>
  <si>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</si>
  <si>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</si>
  <si>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</si>
  <si>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</si>
  <si>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</si>
  <si>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</si>
  <si>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</si>
  <si>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</si>
  <si>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</si>
  <si>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</si>
  <si>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</si>
  <si>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</si>
  <si>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</si>
  <si>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</si>
  <si>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</si>
  <si>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</si>
  <si>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</si>
  <si>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</si>
  <si>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</si>
  <si>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</si>
  <si>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</si>
  <si>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</si>
  <si>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</si>
  <si>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</si>
  <si>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</si>
  <si>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</si>
  <si>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</si>
  <si>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</si>
  <si>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</si>
  <si>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</si>
  <si>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</si>
  <si>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</si>
  <si>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</si>
  <si>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</si>
  <si>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</si>
  <si>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</si>
  <si>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</si>
  <si>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</si>
  <si>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</si>
  <si>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</si>
  <si>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</si>
  <si>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</si>
  <si>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</si>
  <si>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</si>
  <si>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</si>
  <si>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</si>
  <si>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</si>
  <si>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</si>
  <si>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</si>
  <si>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</si>
  <si>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</si>
  <si>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</si>
  <si>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</si>
  <si>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</si>
  <si>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</si>
  <si>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</si>
  <si>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</si>
  <si>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</si>
  <si>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</si>
  <si>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</si>
  <si>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</si>
  <si>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</si>
  <si>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</si>
  <si>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</si>
  <si>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</si>
  <si>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</si>
  <si>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</si>
  <si>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</si>
  <si>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</si>
  <si>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</si>
  <si>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</si>
  <si>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</si>
  <si>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</si>
  <si>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</si>
  <si>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</si>
  <si>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</si>
  <si>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</si>
  <si>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</si>
  <si>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</si>
  <si>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</si>
  <si>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</si>
  <si>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</si>
  <si>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</si>
  <si>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</si>
  <si>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</si>
  <si>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</si>
  <si>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</si>
  <si>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</si>
  <si>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</si>
  <si>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</si>
  <si>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</si>
  <si>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</si>
  <si>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</si>
  <si>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</si>
  <si>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</si>
  <si>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</si>
  <si>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</si>
  <si>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</si>
  <si>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</si>
  <si>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</si>
  <si>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</si>
  <si>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</si>
  <si>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</si>
  <si>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</si>
  <si>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</si>
  <si>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</si>
  <si>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</si>
  <si>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</si>
  <si>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</si>
  <si>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</si>
  <si>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</si>
  <si>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</si>
  <si>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</si>
  <si>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</si>
  <si>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</si>
  <si>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</si>
  <si>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</si>
  <si>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</si>
  <si>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</si>
  <si>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</si>
  <si>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</si>
  <si>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</si>
  <si>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</si>
  <si>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</si>
  <si>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</si>
  <si>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</si>
  <si>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</si>
  <si>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</si>
  <si>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</si>
  <si>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</si>
  <si>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</si>
  <si>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</si>
  <si>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</si>
  <si>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</si>
  <si>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</si>
  <si>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</si>
  <si>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</si>
  <si>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</si>
  <si>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</si>
  <si>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</si>
  <si>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</si>
  <si>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</si>
  <si>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</si>
  <si>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</si>
  <si>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</si>
  <si>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</si>
  <si>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</si>
  <si>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</si>
  <si>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</si>
  <si>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</si>
  <si>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</si>
  <si>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</si>
  <si>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</si>
  <si>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</si>
  <si>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</si>
  <si>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</si>
  <si>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</si>
  <si>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</si>
  <si>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</si>
  <si>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</si>
  <si>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</si>
  <si>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</si>
  <si>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</si>
  <si>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</si>
  <si>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</si>
  <si>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</si>
  <si>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</si>
  <si>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</si>
  <si>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</si>
  <si>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</si>
  <si>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</si>
  <si>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</si>
  <si>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</si>
  <si>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</si>
  <si>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</si>
  <si>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</si>
  <si>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</si>
  <si>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</si>
  <si>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</si>
  <si>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</si>
  <si>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</si>
  <si>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</si>
  <si>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</si>
  <si>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</si>
  <si>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</si>
  <si>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</si>
  <si>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</si>
  <si>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</si>
  <si>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</si>
  <si>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</si>
  <si>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</si>
  <si>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</si>
  <si>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</si>
  <si>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</si>
  <si>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</si>
  <si>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</si>
  <si>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</si>
  <si>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</si>
  <si>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</si>
  <si>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</si>
  <si>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</si>
  <si>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</si>
  <si>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</si>
  <si>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</si>
  <si>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</si>
  <si>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</si>
  <si>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</si>
  <si>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</si>
  <si>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</si>
  <si>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</si>
  <si>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</si>
  <si>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</si>
  <si>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</si>
  <si>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</si>
  <si>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</si>
  <si>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</si>
  <si>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</si>
  <si>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</si>
  <si>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</si>
  <si>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</si>
  <si>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</si>
  <si>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</si>
  <si>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</si>
  <si>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</si>
  <si>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</si>
  <si>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</si>
  <si>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</si>
  <si>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</si>
  <si>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</si>
  <si>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</si>
  <si>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</si>
  <si>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</si>
  <si>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</si>
  <si>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</si>
  <si>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</si>
  <si>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</si>
  <si>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</si>
  <si>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</si>
  <si>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</si>
  <si>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</si>
  <si>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</si>
  <si>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</si>
  <si>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</si>
  <si>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</si>
  <si>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</si>
  <si>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</si>
  <si>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</si>
  <si>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</si>
  <si>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</si>
  <si>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</si>
  <si>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</si>
  <si>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</si>
  <si>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</si>
  <si>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</si>
  <si>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</si>
  <si>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</si>
  <si>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</si>
  <si>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</si>
  <si>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</si>
  <si>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</si>
  <si>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</si>
  <si>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</si>
  <si>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</si>
  <si>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</si>
  <si>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</si>
  <si>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</si>
  <si>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</si>
  <si>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</si>
  <si>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</si>
  <si>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</si>
  <si>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</si>
  <si>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</si>
  <si>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</si>
  <si>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</si>
  <si>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</si>
  <si>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</si>
  <si>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</si>
  <si>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</si>
  <si>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</si>
  <si>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</si>
  <si>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</si>
  <si>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</si>
  <si>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</si>
  <si>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</si>
  <si>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</si>
  <si>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</si>
  <si>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</si>
  <si>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</si>
  <si>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</si>
  <si>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</si>
  <si>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</si>
  <si>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</si>
  <si>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</si>
  <si>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</si>
  <si>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</si>
  <si>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</si>
  <si>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</si>
  <si>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</si>
  <si>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</si>
  <si>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</si>
  <si>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</si>
  <si>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</si>
  <si>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</si>
  <si>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</si>
  <si>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</si>
  <si>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</si>
  <si>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</si>
  <si>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</si>
  <si>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</si>
  <si>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</si>
  <si>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</si>
  <si>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</si>
  <si>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</si>
  <si>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</si>
  <si>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</si>
  <si>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</si>
  <si>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</si>
  <si>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</si>
  <si>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</si>
  <si>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</si>
  <si>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</si>
  <si>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</si>
  <si>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</si>
  <si>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</si>
  <si>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</si>
  <si>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</si>
  <si>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</si>
  <si>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</si>
  <si>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</si>
  <si>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</si>
  <si>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</si>
  <si>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</si>
  <si>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</si>
  <si>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</si>
  <si>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</si>
  <si>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</si>
  <si>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</si>
  <si>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</si>
  <si>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</si>
  <si>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</si>
  <si>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</si>
  <si>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</si>
  <si>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</si>
  <si>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</si>
  <si>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</si>
  <si>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</si>
  <si>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</si>
  <si>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</si>
  <si>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</si>
  <si>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</si>
  <si>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</si>
  <si>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</si>
  <si>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</si>
  <si>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</si>
  <si>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</si>
  <si>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</si>
  <si>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</si>
  <si>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</si>
  <si>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</si>
  <si>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</si>
  <si>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</si>
  <si>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</si>
  <si>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</si>
  <si>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</si>
  <si>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</si>
  <si>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</si>
  <si>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</si>
  <si>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</si>
  <si>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</si>
  <si>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</si>
  <si>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</si>
  <si>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</si>
  <si>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</si>
  <si>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</si>
  <si>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</si>
  <si>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</si>
  <si>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</si>
  <si>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</si>
  <si>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</si>
  <si>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</si>
  <si>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</si>
  <si>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</si>
  <si>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</si>
  <si>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</si>
  <si>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</si>
  <si>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</si>
  <si>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</si>
  <si>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</si>
  <si>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</si>
  <si>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</si>
  <si>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</si>
  <si>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</si>
  <si>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</si>
  <si>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</si>
  <si>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</si>
  <si>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</si>
  <si>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</si>
  <si>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</si>
  <si>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</si>
  <si>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</si>
  <si>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</si>
  <si>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</si>
  <si>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</si>
  <si>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</si>
  <si>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</si>
  <si>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</si>
  <si>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</si>
  <si>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</si>
  <si>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</si>
  <si>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</si>
  <si>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</si>
  <si>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</si>
  <si>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</si>
  <si>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</si>
  <si>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</si>
  <si>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</si>
  <si>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</si>
  <si>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</si>
  <si>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</si>
  <si>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</si>
  <si>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</si>
  <si>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</si>
  <si>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</si>
  <si>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</si>
  <si>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</si>
  <si>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</si>
  <si>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</si>
  <si>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</si>
  <si>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</si>
  <si>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</si>
  <si>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</si>
  <si>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</si>
  <si>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</si>
  <si>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</si>
  <si>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</si>
  <si>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</si>
  <si>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</si>
  <si>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</si>
  <si>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</si>
  <si>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</si>
  <si>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</si>
  <si>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</si>
  <si>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</si>
  <si>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</si>
  <si>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</si>
  <si>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</si>
  <si>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</si>
  <si>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</si>
  <si>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</si>
  <si>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</si>
  <si>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</si>
  <si>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</si>
  <si>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</si>
  <si>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</si>
  <si>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</si>
  <si>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</si>
  <si>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</si>
  <si>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</si>
  <si>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</si>
  <si>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</si>
  <si>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</si>
  <si>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</si>
  <si>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</si>
  <si>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</si>
  <si>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</si>
  <si>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</si>
  <si>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</si>
  <si>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</si>
  <si>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</si>
  <si>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</si>
  <si>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</si>
  <si>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</si>
  <si>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</si>
  <si>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</si>
  <si>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</si>
  <si>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</si>
  <si>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</si>
  <si>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</si>
  <si>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</si>
  <si>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</si>
  <si>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</si>
  <si>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</si>
  <si>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</si>
  <si>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</si>
  <si>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</si>
  <si>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</si>
  <si>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</si>
  <si>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</si>
  <si>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</si>
  <si>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</si>
  <si>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</si>
  <si>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</si>
  <si>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</si>
  <si>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</si>
  <si>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</si>
  <si>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</si>
  <si>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</si>
  <si>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</si>
  <si>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</si>
  <si>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</si>
  <si>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</si>
  <si>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</si>
  <si>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</si>
  <si>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</si>
  <si>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</si>
  <si>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</si>
  <si>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</si>
  <si>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</si>
  <si>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</si>
  <si>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</si>
  <si>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</si>
  <si>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</si>
  <si>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</si>
  <si>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</si>
  <si>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</si>
  <si>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</si>
  <si>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</si>
  <si>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</si>
  <si>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</si>
  <si>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</si>
  <si>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</si>
  <si>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</si>
  <si>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</si>
  <si>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</si>
  <si>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</si>
  <si>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</si>
  <si>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</si>
  <si>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</si>
  <si>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</si>
  <si>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</si>
  <si>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</si>
  <si>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</si>
  <si>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</si>
  <si>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</si>
  <si>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</si>
  <si>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</si>
  <si>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</si>
  <si>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</si>
  <si>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</si>
  <si>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</si>
  <si>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</si>
  <si>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</si>
  <si>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</si>
  <si>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</si>
  <si>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</si>
  <si>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</si>
  <si>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</si>
  <si>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</si>
  <si>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</si>
  <si>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</si>
  <si>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</si>
  <si>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</si>
  <si>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</si>
  <si>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</si>
  <si>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</si>
  <si>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</si>
  <si>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</si>
  <si>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</si>
  <si>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</si>
  <si>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</si>
  <si>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</si>
  <si>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</si>
  <si>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</si>
  <si>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</si>
  <si>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</si>
  <si>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</si>
  <si>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</si>
  <si>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</si>
  <si>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</si>
  <si>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</si>
  <si>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</si>
  <si>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</si>
  <si>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</si>
  <si>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</si>
  <si>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</si>
  <si>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</si>
  <si>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</si>
  <si>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</si>
  <si>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</si>
  <si>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</si>
  <si>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</si>
  <si>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</si>
  <si>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</si>
  <si>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</si>
  <si>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</si>
  <si>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</si>
  <si>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</si>
  <si>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</si>
  <si>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</si>
  <si>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</si>
  <si>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</si>
  <si>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</si>
  <si>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</si>
  <si>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</si>
  <si>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</si>
  <si>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</si>
  <si>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</si>
  <si>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</si>
  <si>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</si>
  <si>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</si>
  <si>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</si>
  <si>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</si>
  <si>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</si>
  <si>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</si>
  <si>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</si>
  <si>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</si>
  <si>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</si>
  <si>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</si>
  <si>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</si>
  <si>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</si>
  <si>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</si>
  <si>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</si>
  <si>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</si>
  <si>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</si>
  <si>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</si>
  <si>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</si>
  <si>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</si>
  <si>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</si>
  <si>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</si>
  <si>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</si>
  <si>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</si>
  <si>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</si>
  <si>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</si>
  <si>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</si>
  <si>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</si>
  <si>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</si>
  <si>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</si>
  <si>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</si>
  <si>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</si>
  <si>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</si>
  <si>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</si>
  <si>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</si>
  <si>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</si>
  <si>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</si>
  <si>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</si>
  <si>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</si>
  <si>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</si>
  <si>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</si>
  <si>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</si>
  <si>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</si>
  <si>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</si>
  <si>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</si>
  <si>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</si>
  <si>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</si>
  <si>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</si>
  <si>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</si>
  <si>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</si>
  <si>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</si>
  <si>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</si>
  <si>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</si>
  <si>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</si>
  <si>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</si>
  <si>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</si>
  <si>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</si>
  <si>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</si>
  <si>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</si>
  <si>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</si>
  <si>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</si>
  <si>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</si>
  <si>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</si>
  <si>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</si>
  <si>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</si>
  <si>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</si>
  <si>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</si>
  <si>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</si>
  <si>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</si>
  <si>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</si>
  <si>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</si>
  <si>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</si>
  <si>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</si>
  <si>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</si>
  <si>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</si>
  <si>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</si>
  <si>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</si>
  <si>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</si>
  <si>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</si>
  <si>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</si>
  <si>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</si>
  <si>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</si>
  <si>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</si>
  <si>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</si>
  <si>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</si>
  <si>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</si>
  <si>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</si>
  <si>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</si>
  <si>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</si>
  <si>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</si>
  <si>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</si>
  <si>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</si>
  <si>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</si>
  <si>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</si>
  <si>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</si>
  <si>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</si>
  <si>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</si>
  <si>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</si>
  <si>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</si>
  <si>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</si>
  <si>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</si>
  <si>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</si>
  <si>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</si>
  <si>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</si>
  <si>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</si>
  <si>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</si>
  <si>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</si>
  <si>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</si>
  <si>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</si>
  <si>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</si>
  <si>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</si>
  <si>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</si>
  <si>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</si>
  <si>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</si>
  <si>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</si>
  <si>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</si>
  <si>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</si>
  <si>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</si>
  <si>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</si>
  <si>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</si>
  <si>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</si>
  <si>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</si>
  <si>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</si>
  <si>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</si>
  <si>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</si>
  <si>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</si>
  <si>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</si>
  <si>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</si>
  <si>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</si>
  <si>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</si>
  <si>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</si>
  <si>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</si>
  <si>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</si>
  <si>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</si>
  <si>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</si>
  <si>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</si>
  <si>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</si>
  <si>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</si>
  <si>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</si>
  <si>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</si>
  <si>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</si>
  <si>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</si>
  <si>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</si>
  <si>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</si>
  <si>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</si>
  <si>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</si>
  <si>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</si>
  <si>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</si>
  <si>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</si>
  <si>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</si>
  <si>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</si>
  <si>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</si>
  <si>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</si>
  <si>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</si>
  <si>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</si>
  <si>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</si>
  <si>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</si>
  <si>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</si>
  <si>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</si>
  <si>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</si>
  <si>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</si>
  <si>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</si>
  <si>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</si>
  <si>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</si>
  <si>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</si>
  <si>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</si>
  <si>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</si>
  <si>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</si>
  <si>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</si>
  <si>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</si>
  <si>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</si>
  <si>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</si>
  <si>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</si>
  <si>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</si>
  <si>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</si>
  <si>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</si>
  <si>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</si>
  <si>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</si>
  <si>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</si>
  <si>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</si>
  <si>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</si>
  <si>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</si>
  <si>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</si>
  <si>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</si>
  <si>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</si>
  <si>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</si>
  <si>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</si>
  <si>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</si>
  <si>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</si>
  <si>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</si>
  <si>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</si>
  <si>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</si>
  <si>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</si>
  <si>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</si>
  <si>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</si>
  <si>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</si>
  <si>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</si>
  <si>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</si>
  <si>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</si>
  <si>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</si>
  <si>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</si>
  <si>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</si>
  <si>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</si>
  <si>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</si>
  <si>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</si>
  <si>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</si>
  <si>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</si>
  <si>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</si>
  <si>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</si>
  <si>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</si>
  <si>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</si>
  <si>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</si>
  <si>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</si>
  <si>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</si>
  <si>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</si>
  <si>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</si>
  <si>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</si>
  <si>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</si>
  <si>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</si>
  <si>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</si>
  <si>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</si>
  <si>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</si>
  <si>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</si>
  <si>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</si>
  <si>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</si>
  <si>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</si>
  <si>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</si>
  <si>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</si>
  <si>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</si>
  <si>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</si>
  <si>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</si>
  <si>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</si>
  <si>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</si>
  <si>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</si>
  <si>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</si>
  <si>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</si>
  <si>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</si>
  <si>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</si>
  <si>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</si>
  <si>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</si>
  <si>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</si>
  <si>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</si>
  <si>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</si>
  <si>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</si>
  <si>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</si>
  <si>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</si>
  <si>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</si>
  <si>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</si>
  <si>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</si>
  <si>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</si>
  <si>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</si>
  <si>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</si>
  <si>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</si>
  <si>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</si>
  <si>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</si>
  <si>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</si>
  <si>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</si>
  <si>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</si>
  <si>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</si>
  <si>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</si>
  <si>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</si>
  <si>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</si>
  <si>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</si>
  <si>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</si>
  <si>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</si>
  <si>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</si>
  <si>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</si>
  <si>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</si>
  <si>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</si>
  <si>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</si>
  <si>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</si>
  <si>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</si>
  <si>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</si>
  <si>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</si>
  <si>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</si>
  <si>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</si>
  <si>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</si>
  <si>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</si>
  <si>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</si>
  <si>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</si>
  <si>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</si>
  <si>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</si>
  <si>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</si>
  <si>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</si>
  <si>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</si>
  <si>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</si>
  <si>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</si>
  <si>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</si>
  <si>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</si>
  <si>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</si>
  <si>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</si>
  <si>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</si>
  <si>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</si>
  <si>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</si>
  <si>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</si>
  <si>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</si>
  <si>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</si>
  <si>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</si>
  <si>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</si>
  <si>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</si>
  <si>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</si>
  <si>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</si>
  <si>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</si>
  <si>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</si>
  <si>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</si>
  <si>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</si>
  <si>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</si>
  <si>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</si>
  <si>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</si>
  <si>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</si>
  <si>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</si>
  <si>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</si>
  <si>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</si>
  <si>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</si>
  <si>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</si>
  <si>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</si>
  <si>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</si>
  <si>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</si>
  <si>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</si>
  <si>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</si>
  <si>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</si>
  <si>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</si>
  <si>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</si>
  <si>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</si>
  <si>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</si>
  <si>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</si>
  <si>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</si>
  <si>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</si>
  <si>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</si>
  <si>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</si>
  <si>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</si>
  <si>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</si>
  <si>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</si>
  <si>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</si>
  <si>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</si>
  <si>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</si>
  <si>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</si>
  <si>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</si>
  <si>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</si>
  <si>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</si>
  <si>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</si>
  <si>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</si>
  <si>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</si>
  <si>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</si>
  <si>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</si>
  <si>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</si>
  <si>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</si>
  <si>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</si>
  <si>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</si>
  <si>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</si>
  <si>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</si>
  <si>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</si>
  <si>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</si>
  <si>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</si>
  <si>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</si>
  <si>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</si>
  <si>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</si>
  <si>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</si>
  <si>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</si>
  <si>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</si>
  <si>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</si>
  <si>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</si>
  <si>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</si>
  <si>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</si>
  <si>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</si>
  <si>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</si>
  <si>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</si>
  <si>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</si>
  <si>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</si>
  <si>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</si>
  <si>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</si>
  <si>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</si>
  <si>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</si>
  <si>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</si>
  <si>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</si>
  <si>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</si>
  <si>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</si>
  <si>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</si>
  <si>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</si>
  <si>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</si>
  <si>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</si>
  <si>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</si>
  <si>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</si>
  <si>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</si>
  <si>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</si>
  <si>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</si>
  <si>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</si>
  <si>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</si>
  <si>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</si>
  <si>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</si>
  <si>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</si>
  <si>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</si>
  <si>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</si>
  <si>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</si>
  <si>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</si>
  <si>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</si>
  <si>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</si>
  <si>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</si>
  <si>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</si>
  <si>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</si>
  <si>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</si>
  <si>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</si>
  <si>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</si>
  <si>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</si>
  <si>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</si>
  <si>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</si>
  <si>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</si>
  <si>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</si>
  <si>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</si>
  <si>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</si>
  <si>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</si>
  <si>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</si>
  <si>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</si>
  <si>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</si>
  <si>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</si>
  <si>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</si>
  <si>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</si>
  <si>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</si>
  <si>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</si>
  <si>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</si>
  <si>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</si>
  <si>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</si>
  <si>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</si>
  <si>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</si>
  <si>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</si>
  <si>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</si>
  <si>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</si>
  <si>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</si>
  <si>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</si>
  <si>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</si>
  <si>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</si>
  <si>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</si>
  <si>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</si>
  <si>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</si>
  <si>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</si>
  <si>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</si>
  <si>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</si>
  <si>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</si>
  <si>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</si>
  <si>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</si>
  <si>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</si>
  <si>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</si>
  <si>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</si>
  <si>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</si>
  <si>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</si>
  <si>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</si>
  <si>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</si>
  <si>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</si>
  <si>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</si>
  <si>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</si>
  <si>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</si>
  <si>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</si>
  <si>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</si>
  <si>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</si>
  <si>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</si>
  <si>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</si>
  <si>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</si>
  <si>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</si>
  <si>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</si>
  <si>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</si>
  <si>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</si>
  <si>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</si>
  <si>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</si>
  <si>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</si>
  <si>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</si>
  <si>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</si>
  <si>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</si>
  <si>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</si>
  <si>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</si>
  <si>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</si>
  <si>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</si>
  <si>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</si>
  <si>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</si>
  <si>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</si>
  <si>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</si>
  <si>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</si>
  <si>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</si>
  <si>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</si>
  <si>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</si>
  <si>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</si>
  <si>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</si>
  <si>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</si>
  <si>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</si>
  <si>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</si>
  <si>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</si>
  <si>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</si>
  <si>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</si>
  <si>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</si>
  <si>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</si>
  <si>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</si>
  <si>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</si>
  <si>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</si>
  <si>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</si>
  <si>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</si>
  <si>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</si>
  <si>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</si>
  <si>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</si>
  <si>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</si>
  <si>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</si>
  <si>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</si>
  <si>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</si>
  <si>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</si>
  <si>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</si>
  <si>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</si>
  <si>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</si>
  <si>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</si>
  <si>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</si>
  <si>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</si>
  <si>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</si>
  <si>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</si>
  <si>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</si>
  <si>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</si>
  <si>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</si>
  <si>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</si>
  <si>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</si>
  <si>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</si>
  <si>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</si>
  <si>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</si>
  <si>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</si>
  <si>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</si>
  <si>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</si>
  <si>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</si>
  <si>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</si>
  <si>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</si>
  <si>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</si>
  <si>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</si>
  <si>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</si>
  <si>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</si>
  <si>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</si>
  <si>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</si>
  <si>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</si>
  <si>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</si>
  <si>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</si>
  <si>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</si>
  <si>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</si>
  <si>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</si>
  <si>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</si>
  <si>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</si>
  <si>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</si>
  <si>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</si>
  <si>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</si>
  <si>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</si>
  <si>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</si>
  <si>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</si>
  <si>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</si>
  <si>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</si>
  <si>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</si>
  <si>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</si>
  <si>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</si>
  <si>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</si>
  <si>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</si>
  <si>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</si>
  <si>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</si>
  <si>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</si>
  <si>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</si>
  <si>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</si>
  <si>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</si>
  <si>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</si>
  <si>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</si>
  <si>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</si>
  <si>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</si>
  <si>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</si>
  <si>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</si>
  <si>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</si>
  <si>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</si>
  <si>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</si>
  <si>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</si>
  <si>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</si>
  <si>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</si>
  <si>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</si>
  <si>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</si>
  <si>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</si>
  <si>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</si>
  <si>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</si>
  <si>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</si>
  <si>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</si>
  <si>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</si>
  <si>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</si>
  <si>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</si>
  <si>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</si>
  <si>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</si>
  <si>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</si>
  <si>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</si>
  <si>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</si>
  <si>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</si>
  <si>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</si>
  <si>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</si>
  <si>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</si>
  <si>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</si>
  <si>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</si>
  <si>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</si>
  <si>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</si>
  <si>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</si>
  <si>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</si>
  <si>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</si>
  <si>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</si>
  <si>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</si>
  <si>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</si>
  <si>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</si>
  <si>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</si>
  <si>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</si>
  <si>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</si>
  <si>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</si>
  <si>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</si>
  <si>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</si>
  <si>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</si>
  <si>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</si>
  <si>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</si>
  <si>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</si>
  <si>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</si>
  <si>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</si>
  <si>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</si>
  <si>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</si>
  <si>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</si>
  <si>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</si>
  <si>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</si>
  <si>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</si>
  <si>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</si>
  <si>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</si>
  <si>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</si>
  <si>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</si>
  <si>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</si>
  <si>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</si>
  <si>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</si>
  <si>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</si>
  <si>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</si>
  <si>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</si>
  <si>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</si>
  <si>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</si>
  <si>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</si>
  <si>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</si>
  <si>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</si>
  <si>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</si>
  <si>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</si>
  <si>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</si>
  <si>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</si>
  <si>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</si>
  <si>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</si>
  <si>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</si>
  <si>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</si>
  <si>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</si>
  <si>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</si>
  <si>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</si>
  <si>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</si>
  <si>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</si>
  <si>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</si>
  <si>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</si>
  <si>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</si>
  <si>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</si>
  <si>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</si>
  <si>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</si>
  <si>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</si>
  <si>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</si>
  <si>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</si>
  <si>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</si>
  <si>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</si>
  <si>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</si>
  <si>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</si>
  <si>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</si>
  <si>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</si>
  <si>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</si>
  <si>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</si>
  <si>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</si>
  <si>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</si>
  <si>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</si>
  <si>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</si>
  <si>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</si>
  <si>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</si>
  <si>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</si>
  <si>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</si>
  <si>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</si>
  <si>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</si>
  <si>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</si>
  <si>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</si>
  <si>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</si>
  <si>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</si>
  <si>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</si>
  <si>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</si>
  <si>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</si>
  <si>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</si>
  <si>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</si>
  <si>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</si>
  <si>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</si>
  <si>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</si>
  <si>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</si>
  <si>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</si>
  <si>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</si>
  <si>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</si>
  <si>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</si>
  <si>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</si>
  <si>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</si>
  <si>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</si>
  <si>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</si>
  <si>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</si>
  <si>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</si>
  <si>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</si>
  <si>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</si>
  <si>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</si>
  <si>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</si>
  <si>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</si>
  <si>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</si>
  <si>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</si>
  <si>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</si>
  <si>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</si>
  <si>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</si>
  <si>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</si>
  <si>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</si>
  <si>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</si>
  <si>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</si>
  <si>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</si>
  <si>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</si>
  <si>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</si>
  <si>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</si>
  <si>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</si>
  <si>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</si>
  <si>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</si>
  <si>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</si>
  <si>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</si>
  <si>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</si>
  <si>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</si>
  <si>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</si>
  <si>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</si>
  <si>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</si>
  <si>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</si>
  <si>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</si>
  <si>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</si>
  <si>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</si>
  <si>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</si>
  <si>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</si>
  <si>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</si>
  <si>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</si>
  <si>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</si>
  <si>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</si>
  <si>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</si>
  <si>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</si>
  <si>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</si>
  <si>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</si>
  <si>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</si>
  <si>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</si>
  <si>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</si>
  <si>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</si>
  <si>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</si>
  <si>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</si>
  <si>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</si>
  <si>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</si>
  <si>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</si>
  <si>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</si>
  <si>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</si>
  <si>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</si>
  <si>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</si>
  <si>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</si>
  <si>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</si>
  <si>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</si>
  <si>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</si>
  <si>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</si>
  <si>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</si>
  <si>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</si>
  <si>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</si>
  <si>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</si>
  <si>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</si>
  <si>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</si>
  <si>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</si>
  <si>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</si>
  <si>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</si>
  <si>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</si>
  <si>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</si>
  <si>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</si>
  <si>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</si>
  <si>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</si>
  <si>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</si>
  <si>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</si>
  <si>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</si>
  <si>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</si>
  <si>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</si>
  <si>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</si>
  <si>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</si>
  <si>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</si>
  <si>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</si>
  <si>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</si>
  <si>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</si>
  <si>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</si>
  <si>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</si>
  <si>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</si>
  <si>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</si>
  <si>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</si>
  <si>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</si>
  <si>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</si>
  <si>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</si>
  <si>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</si>
  <si>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</si>
  <si>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</si>
  <si>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</si>
  <si>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</si>
  <si>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</si>
  <si>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</si>
  <si>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</si>
  <si>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</si>
  <si>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</si>
  <si>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</si>
  <si>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</si>
  <si>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</si>
  <si>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</si>
  <si>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</si>
  <si>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</si>
  <si>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</si>
  <si>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</si>
  <si>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</si>
  <si>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</si>
  <si>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</si>
  <si>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</si>
  <si>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</si>
  <si>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</si>
  <si>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</si>
  <si>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</si>
  <si>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</si>
  <si>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</si>
  <si>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</si>
  <si>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</si>
  <si>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</si>
  <si>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</si>
  <si>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</si>
  <si>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</si>
  <si>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</si>
  <si>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</si>
  <si>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</si>
  <si>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</si>
  <si>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</si>
  <si>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</si>
  <si>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</si>
  <si>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</si>
  <si>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</si>
  <si>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</si>
  <si>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</si>
  <si>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</si>
  <si>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</si>
  <si>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</si>
  <si>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</si>
  <si>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</si>
  <si>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</si>
  <si>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</si>
  <si>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</si>
  <si>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</si>
  <si>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</si>
  <si>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</si>
  <si>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</si>
  <si>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</si>
  <si>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</si>
  <si>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</si>
  <si>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</si>
  <si>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</si>
  <si>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</si>
  <si>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</si>
  <si>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</si>
  <si>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</si>
  <si>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</si>
  <si>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</si>
  <si>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</si>
  <si>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</si>
  <si>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</si>
  <si>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</si>
  <si>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</si>
  <si>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</si>
  <si>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</si>
  <si>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</si>
  <si>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</si>
  <si>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</si>
  <si>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</si>
  <si>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</si>
  <si>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</si>
  <si>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</si>
  <si>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</si>
  <si>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</si>
  <si>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</si>
  <si>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</si>
  <si>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</si>
  <si>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</si>
  <si>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</si>
  <si>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</si>
  <si>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</si>
  <si>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</si>
  <si>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</si>
  <si>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</si>
  <si>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</si>
  <si>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</si>
  <si>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</si>
  <si>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</si>
  <si>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</si>
  <si>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</si>
  <si>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</si>
  <si>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</si>
  <si>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</si>
  <si>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</si>
  <si>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</si>
  <si>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</si>
  <si>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</si>
  <si>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</si>
  <si>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</si>
  <si>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</si>
  <si>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</si>
  <si>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</si>
  <si>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</si>
  <si>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</si>
  <si>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</si>
  <si>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</si>
  <si>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</si>
  <si>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</si>
  <si>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</si>
  <si>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</si>
  <si>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</si>
  <si>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</si>
  <si>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</si>
  <si>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</si>
  <si>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</si>
  <si>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</si>
  <si>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</si>
  <si>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</si>
  <si>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</si>
  <si>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</si>
  <si>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</si>
  <si>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</si>
  <si>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</si>
  <si>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</si>
  <si>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</si>
  <si>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</si>
  <si>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</si>
  <si>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</si>
  <si>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</si>
  <si>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</si>
  <si>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</si>
  <si>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</si>
  <si>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</si>
  <si>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</si>
  <si>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</si>
  <si>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</si>
  <si>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</si>
  <si>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</si>
  <si>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</si>
  <si>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</si>
  <si>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</si>
  <si>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</si>
  <si>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</si>
  <si>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</si>
  <si>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</si>
  <si>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</si>
  <si>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</si>
  <si>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</si>
  <si>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</si>
  <si>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</si>
  <si>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</si>
  <si>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</si>
  <si>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</si>
  <si>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</si>
  <si>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</si>
  <si>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</si>
  <si>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</si>
  <si>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</si>
  <si>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</si>
  <si>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</si>
  <si>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</si>
  <si>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</si>
  <si>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</si>
  <si>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</si>
  <si>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</si>
  <si>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</si>
  <si>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</si>
  <si>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</si>
  <si>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</si>
  <si>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</si>
  <si>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</si>
  <si>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</si>
  <si>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</si>
  <si>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</si>
  <si>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</si>
  <si>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</si>
  <si>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</si>
  <si>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</si>
  <si>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</si>
  <si>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</si>
  <si>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</si>
  <si>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</si>
  <si>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</si>
  <si>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</si>
  <si>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</si>
  <si>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</si>
  <si>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</si>
  <si>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</si>
  <si>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</si>
  <si>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</si>
  <si>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</si>
  <si>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</si>
  <si>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</si>
  <si>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</si>
  <si>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</si>
  <si>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</si>
  <si>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</si>
  <si>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</si>
  <si>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</si>
  <si>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</si>
  <si>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</si>
  <si>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</si>
  <si>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</si>
  <si>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</si>
  <si>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</si>
  <si>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</si>
  <si>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</si>
  <si>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</si>
  <si>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</si>
  <si>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</si>
  <si>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</si>
  <si>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</si>
  <si>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</si>
  <si>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</si>
  <si>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</si>
  <si>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</si>
  <si>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</si>
  <si>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</si>
  <si>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</si>
  <si>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</si>
  <si>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</si>
  <si>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</si>
  <si>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</si>
  <si>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</si>
  <si>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</si>
  <si>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</si>
  <si>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</si>
  <si>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</si>
  <si>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</si>
  <si>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</si>
  <si>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</si>
  <si>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</si>
  <si>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</si>
  <si>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</si>
  <si>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</si>
  <si>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</si>
  <si>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</si>
  <si>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</si>
  <si>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</si>
  <si>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</si>
  <si>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</si>
  <si>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</si>
  <si>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</si>
  <si>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</si>
  <si>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</si>
  <si>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</si>
  <si>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</si>
  <si>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</si>
  <si>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</si>
  <si>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</si>
  <si>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</si>
  <si>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</si>
  <si>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</si>
  <si>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</si>
  <si>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</si>
  <si>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</si>
  <si>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</si>
  <si>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</si>
  <si>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</si>
  <si>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</si>
  <si>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</si>
  <si>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</si>
  <si>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</si>
  <si>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</si>
  <si>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</si>
  <si>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</si>
  <si>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</si>
  <si>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</si>
  <si>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</si>
  <si>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</si>
  <si>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</si>
  <si>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</si>
  <si>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</si>
  <si>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</si>
  <si>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</si>
  <si>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</si>
  <si>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</si>
  <si>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</si>
  <si>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</si>
  <si>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</si>
  <si>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</si>
  <si>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</si>
  <si>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</si>
  <si>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</si>
  <si>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</si>
  <si>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</si>
  <si>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</si>
  <si>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</si>
  <si>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</si>
  <si>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</si>
  <si>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</si>
  <si>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</si>
  <si>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</si>
  <si>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</si>
  <si>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</si>
  <si>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</si>
  <si>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</si>
  <si>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</si>
  <si>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</si>
  <si>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</si>
  <si>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</si>
  <si>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</si>
  <si>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</si>
  <si>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</si>
  <si>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</si>
  <si>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</si>
  <si>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</si>
  <si>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</si>
  <si>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</si>
  <si>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</si>
  <si>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</si>
  <si>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</si>
  <si>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</si>
  <si>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</si>
  <si>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</si>
  <si>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</si>
  <si>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</si>
  <si>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</si>
  <si>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</si>
  <si>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</si>
  <si>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</si>
  <si>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</si>
  <si>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</si>
  <si>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</si>
  <si>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</si>
  <si>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</si>
  <si>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</si>
  <si>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</si>
  <si>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</si>
  <si>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</si>
  <si>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</si>
  <si>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</si>
  <si>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</si>
  <si>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</si>
  <si>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</si>
  <si>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</si>
  <si>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</si>
  <si>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</si>
  <si>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</si>
  <si>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</si>
  <si>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</si>
  <si>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</si>
  <si>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</si>
  <si>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</si>
  <si>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</si>
  <si>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</si>
  <si>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</si>
  <si>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</si>
  <si>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</si>
  <si>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</si>
  <si>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</si>
  <si>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</si>
  <si>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</si>
  <si>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</si>
  <si>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</si>
  <si>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</si>
  <si>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</si>
  <si>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</si>
  <si>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</si>
  <si>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</si>
  <si>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</si>
  <si>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</si>
  <si>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</si>
  <si>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</si>
  <si>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</si>
  <si>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</si>
  <si>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</si>
  <si>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</si>
  <si>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</si>
  <si>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</si>
  <si>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</si>
  <si>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</si>
  <si>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</si>
  <si>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</si>
  <si>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</si>
  <si>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</si>
  <si>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</si>
  <si>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</si>
  <si>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</si>
  <si>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</si>
  <si>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</si>
  <si>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</si>
  <si>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</si>
  <si>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</si>
  <si>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</si>
  <si>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</si>
  <si>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</si>
  <si>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</si>
  <si>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</si>
  <si>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</si>
  <si>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</si>
  <si>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</si>
  <si>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</si>
  <si>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</si>
  <si>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</si>
  <si>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</si>
  <si>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</si>
  <si>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</si>
  <si>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</si>
  <si>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</si>
  <si>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</si>
  <si>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</si>
  <si>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</si>
  <si>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</si>
  <si>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</si>
  <si>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</si>
  <si>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</si>
  <si>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</si>
  <si>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</si>
  <si>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</si>
  <si>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</si>
  <si>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</si>
  <si>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</si>
  <si>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</si>
  <si>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</si>
  <si>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</si>
  <si>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</si>
  <si>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</si>
  <si>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</si>
  <si>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</si>
  <si>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</si>
  <si>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</si>
  <si>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</si>
  <si>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</si>
  <si>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</si>
  <si>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</si>
  <si>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</si>
  <si>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</si>
  <si>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</si>
  <si>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</si>
  <si>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</si>
  <si>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</si>
  <si>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</si>
  <si>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</si>
  <si>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</si>
  <si>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</si>
  <si>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</si>
  <si>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</si>
  <si>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</si>
  <si>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</si>
  <si>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</si>
  <si>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</si>
  <si>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</si>
  <si>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</si>
  <si>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</si>
  <si>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</si>
  <si>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</si>
  <si>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</si>
  <si>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</si>
  <si>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</si>
  <si>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</si>
  <si>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</si>
  <si>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</si>
  <si>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</si>
  <si>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</si>
  <si>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</si>
  <si>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</si>
  <si>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</si>
  <si>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</si>
  <si>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</si>
  <si>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</si>
  <si>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</si>
  <si>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</si>
  <si>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</si>
  <si>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</si>
  <si>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</si>
  <si>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</si>
  <si>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</si>
  <si>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</si>
  <si>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</si>
  <si>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</si>
  <si>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</si>
  <si>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</si>
  <si>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</si>
  <si>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</si>
  <si>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</si>
  <si>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</si>
  <si>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</si>
  <si>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</si>
  <si>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</si>
  <si>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</si>
  <si>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</si>
  <si>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</si>
  <si>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</si>
  <si>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</si>
  <si>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</si>
  <si>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</si>
  <si>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</si>
  <si>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</si>
  <si>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</si>
  <si>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</si>
  <si>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</si>
  <si>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</si>
  <si>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</si>
  <si>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</si>
  <si>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</si>
  <si>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</si>
  <si>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</si>
  <si>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</si>
  <si>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</si>
  <si>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</si>
  <si>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</si>
  <si>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</si>
  <si>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</si>
  <si>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</si>
  <si>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</si>
  <si>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</si>
  <si>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</si>
  <si>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</si>
  <si>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</si>
  <si>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</si>
  <si>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</si>
  <si>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</si>
  <si>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</si>
  <si>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</si>
  <si>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</si>
  <si>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</si>
  <si>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</si>
  <si>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</si>
  <si>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</si>
  <si>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</si>
  <si>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</si>
  <si>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</si>
  <si>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</si>
  <si>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</si>
  <si>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</si>
  <si>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</si>
  <si>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</si>
  <si>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</si>
  <si>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</si>
  <si>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</si>
  <si>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</si>
  <si>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</si>
  <si>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</si>
  <si>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</si>
  <si>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</si>
  <si>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</si>
  <si>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</si>
  <si>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</si>
  <si>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</si>
  <si>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</si>
  <si>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</si>
  <si>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</si>
  <si>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</si>
  <si>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</si>
  <si>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</si>
  <si>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</si>
  <si>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</si>
  <si>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</si>
  <si>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</si>
  <si>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</si>
  <si>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</si>
  <si>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</si>
  <si>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</si>
  <si>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</si>
  <si>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</si>
  <si>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</si>
  <si>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</si>
  <si>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</si>
  <si>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</si>
  <si>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</si>
  <si>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</si>
  <si>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</si>
  <si>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</si>
  <si>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</si>
  <si>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</si>
  <si>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</si>
  <si>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</si>
  <si>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</si>
  <si>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</si>
  <si>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</si>
  <si>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</si>
  <si>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</si>
  <si>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</si>
  <si>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</si>
  <si>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</si>
  <si>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</si>
  <si>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</si>
  <si>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</si>
  <si>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</si>
  <si>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</si>
  <si>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</si>
  <si>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</si>
  <si>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</si>
  <si>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</si>
  <si>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</si>
  <si>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</si>
  <si>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</si>
  <si>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</si>
  <si>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</si>
  <si>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</si>
  <si>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</si>
  <si>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</si>
  <si>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</si>
  <si>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</si>
  <si>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</si>
  <si>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</si>
  <si>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</si>
  <si>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</si>
  <si>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</si>
  <si>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</si>
  <si>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</si>
  <si>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</si>
  <si>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</si>
  <si>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</si>
  <si>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</si>
  <si>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</si>
  <si>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</si>
  <si>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</si>
  <si>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</si>
  <si>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</si>
  <si>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</si>
  <si>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</si>
  <si>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</si>
  <si>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</si>
  <si>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</si>
  <si>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</si>
  <si>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</si>
  <si>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</si>
  <si>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</si>
  <si>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</si>
  <si>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</si>
  <si>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</si>
  <si>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</si>
  <si>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</si>
  <si>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</si>
  <si>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</si>
  <si>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</si>
  <si>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</si>
  <si>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</si>
  <si>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</si>
  <si>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</si>
  <si>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</si>
  <si>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</si>
  <si>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</si>
  <si>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</si>
  <si>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</si>
  <si>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</si>
  <si>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</si>
  <si>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</si>
  <si>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</si>
  <si>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</si>
  <si>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</si>
  <si>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</si>
  <si>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</si>
  <si>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</si>
  <si>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</si>
  <si>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</si>
  <si>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</si>
  <si>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</si>
  <si>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</si>
  <si>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</si>
  <si>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</si>
  <si>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</si>
  <si>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</si>
  <si>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</si>
  <si>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</si>
  <si>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</si>
  <si>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</si>
  <si>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</si>
  <si>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</si>
  <si>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</si>
  <si>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</si>
  <si>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</si>
  <si>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</si>
  <si>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</si>
  <si>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</si>
  <si>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</si>
  <si>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</si>
  <si>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</si>
  <si>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</si>
  <si>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</si>
  <si>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</si>
  <si>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</si>
  <si>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</si>
  <si>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</si>
  <si>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</si>
  <si>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</si>
  <si>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</si>
  <si>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</si>
  <si>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</si>
  <si>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</si>
  <si>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</si>
  <si>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</si>
  <si>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</si>
  <si>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</si>
  <si>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</si>
  <si>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</si>
  <si>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</si>
  <si>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</si>
  <si>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</si>
  <si>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</si>
  <si>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</si>
  <si>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</si>
  <si>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</si>
  <si>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</si>
  <si>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</si>
  <si>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</si>
  <si>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</si>
  <si>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</si>
  <si>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</si>
  <si>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</si>
  <si>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</si>
  <si>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</si>
  <si>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</si>
  <si>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</si>
  <si>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</si>
  <si>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</si>
  <si>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</si>
  <si>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</si>
  <si>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</si>
  <si>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</si>
  <si>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</si>
  <si>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</si>
  <si>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</si>
  <si>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</si>
  <si>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</si>
  <si>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</si>
  <si>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</si>
  <si>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</si>
  <si>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</si>
  <si>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</si>
  <si>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</si>
  <si>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</si>
  <si>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</si>
  <si>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</si>
  <si>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</si>
  <si>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</si>
  <si>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</si>
  <si>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</si>
  <si>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</si>
  <si>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</si>
  <si>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</si>
  <si>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</si>
  <si>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</si>
  <si>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</si>
  <si>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</si>
  <si>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</si>
  <si>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</si>
  <si>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</si>
  <si>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</si>
  <si>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</si>
  <si>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</si>
  <si>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</si>
  <si>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</si>
  <si>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</si>
  <si>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</si>
  <si>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</si>
  <si>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</si>
  <si>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</si>
  <si>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</si>
  <si>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</si>
  <si>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</si>
  <si>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</si>
  <si>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</si>
  <si>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</si>
  <si>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</si>
  <si>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</si>
  <si>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</si>
  <si>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</si>
  <si>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</si>
  <si>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</si>
  <si>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</si>
  <si>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</si>
  <si>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</si>
  <si>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</si>
  <si>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</si>
  <si>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</si>
  <si>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</si>
  <si>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</si>
  <si>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</si>
  <si>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</si>
  <si>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</si>
  <si>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</si>
  <si>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</si>
  <si>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</si>
  <si>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</si>
  <si>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</si>
  <si>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</si>
  <si>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</si>
  <si>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</si>
  <si>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</si>
  <si>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</si>
  <si>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</si>
  <si>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</si>
  <si>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</si>
  <si>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</si>
  <si>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</si>
  <si>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</si>
  <si>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</si>
  <si>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</si>
  <si>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</si>
  <si>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</si>
  <si>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</si>
  <si>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</si>
  <si>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</si>
  <si>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</si>
  <si>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</si>
  <si>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</si>
  <si>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</si>
  <si>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</si>
  <si>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</si>
  <si>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</si>
  <si>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</si>
  <si>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</si>
  <si>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</si>
  <si>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</si>
  <si>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</si>
  <si>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</si>
  <si>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</si>
  <si>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</si>
  <si>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</si>
  <si>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</si>
  <si>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</si>
  <si>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</si>
  <si>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</si>
  <si>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</si>
  <si>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</si>
  <si>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</si>
  <si>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</si>
  <si>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</si>
  <si>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</si>
  <si>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</si>
  <si>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</si>
  <si>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</si>
  <si>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</si>
  <si>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</si>
  <si>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</si>
  <si>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</si>
  <si>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</si>
  <si>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</si>
  <si>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</si>
  <si>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</si>
  <si>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</si>
  <si>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</si>
  <si>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</si>
  <si>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</si>
  <si>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</si>
  <si>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</si>
  <si>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</si>
  <si>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</si>
  <si>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</si>
  <si>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</si>
  <si>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</si>
  <si>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</si>
  <si>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</si>
  <si>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</si>
  <si>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</si>
  <si>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</si>
  <si>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</si>
  <si>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</si>
  <si>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</si>
  <si>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</si>
  <si>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</si>
  <si>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</si>
  <si>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</si>
  <si>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</si>
  <si>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</si>
  <si>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</si>
  <si>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</si>
  <si>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</si>
  <si>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</si>
  <si>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</si>
  <si>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</si>
  <si>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</si>
  <si>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</si>
  <si>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</si>
  <si>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</si>
  <si>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</si>
  <si>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</si>
  <si>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</si>
  <si>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</si>
  <si>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</si>
  <si>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</si>
  <si>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</si>
  <si>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</si>
  <si>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</si>
  <si>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</si>
  <si>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</si>
  <si>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</si>
  <si>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</si>
  <si>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</si>
  <si>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</si>
  <si>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</si>
  <si>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</si>
  <si>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</si>
  <si>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</si>
  <si>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</si>
  <si>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</si>
  <si>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</si>
  <si>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</si>
  <si>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</si>
  <si>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</si>
  <si>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</si>
  <si>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</si>
  <si>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</si>
  <si>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</si>
  <si>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</si>
  <si>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</si>
  <si>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</si>
  <si>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</si>
  <si>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</si>
  <si>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</si>
  <si>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</si>
  <si>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</si>
  <si>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</si>
  <si>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</si>
  <si>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</si>
  <si>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</si>
  <si>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</si>
  <si>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</si>
  <si>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</si>
  <si>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</si>
  <si>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</si>
  <si>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</si>
  <si>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</si>
  <si>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</si>
  <si>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</si>
  <si>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</si>
  <si>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</si>
  <si>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</si>
  <si>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</si>
  <si>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</si>
  <si>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</si>
  <si>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</si>
  <si>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</si>
  <si>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</si>
  <si>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</si>
  <si>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</si>
  <si>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</si>
  <si>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</si>
  <si>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</si>
  <si>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</si>
  <si>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</si>
  <si>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</si>
  <si>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</si>
  <si>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</si>
  <si>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</si>
  <si>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</si>
  <si>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</si>
  <si>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</si>
  <si>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</si>
  <si>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</si>
  <si>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</si>
  <si>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</si>
  <si>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</si>
  <si>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</si>
  <si>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</si>
  <si>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</si>
  <si>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</si>
  <si>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</si>
  <si>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</si>
  <si>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</si>
  <si>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</si>
  <si>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</si>
  <si>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</si>
  <si>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</si>
  <si>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</si>
  <si>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</si>
  <si>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</si>
  <si>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</si>
  <si>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</si>
  <si>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</si>
  <si>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</si>
  <si>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</si>
  <si>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</si>
  <si>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</si>
  <si>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</si>
  <si>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</si>
  <si>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</si>
  <si>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</si>
  <si>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</si>
  <si>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</si>
  <si>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</si>
  <si>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</si>
  <si>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</si>
  <si>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</si>
  <si>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</si>
  <si>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</si>
  <si>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</si>
  <si>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</si>
  <si>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</si>
  <si>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</si>
  <si>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</si>
  <si>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</si>
  <si>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</si>
  <si>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</si>
  <si>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</si>
  <si>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</si>
  <si>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</si>
  <si>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</si>
  <si>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</si>
  <si>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</si>
  <si>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</si>
  <si>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</si>
  <si>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</si>
  <si>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</si>
  <si>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</si>
  <si>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</si>
  <si>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</si>
  <si>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</si>
  <si>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</si>
  <si>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</si>
  <si>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</si>
  <si>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</si>
  <si>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</si>
  <si>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</si>
  <si>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</si>
  <si>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</si>
  <si>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</si>
  <si>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</si>
  <si>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</si>
  <si>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</si>
  <si>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</si>
  <si>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</si>
  <si>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</si>
  <si>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</si>
  <si>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</si>
  <si>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</si>
  <si>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</si>
  <si>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</si>
  <si>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</si>
  <si>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</si>
  <si>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</si>
  <si>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</si>
  <si>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</si>
  <si>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</si>
  <si>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</si>
  <si>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</si>
  <si>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</si>
  <si>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</si>
  <si>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</si>
  <si>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</si>
  <si>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</si>
  <si>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</si>
  <si>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</si>
  <si>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</si>
  <si>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</si>
  <si>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</si>
  <si>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</si>
  <si>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</si>
  <si>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</si>
  <si>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</si>
  <si>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</si>
  <si>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</si>
  <si>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</si>
  <si>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</si>
  <si>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</si>
  <si>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</si>
  <si>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</si>
  <si>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</si>
  <si>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</si>
  <si>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</si>
  <si>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</si>
  <si>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</si>
  <si>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</si>
  <si>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</si>
  <si>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</si>
  <si>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</si>
  <si>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</si>
  <si>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</si>
  <si>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</si>
  <si>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</si>
  <si>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</si>
  <si>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</si>
  <si>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</si>
  <si>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</si>
  <si>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</si>
  <si>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</si>
  <si>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</si>
  <si>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</si>
  <si>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</si>
  <si>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</si>
  <si>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</si>
  <si>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</si>
  <si>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</si>
  <si>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</si>
  <si>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</si>
  <si>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</si>
  <si>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</si>
  <si>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</si>
  <si>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</si>
  <si>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</si>
  <si>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</si>
  <si>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</si>
  <si>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</si>
  <si>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</si>
  <si>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</si>
  <si>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</si>
  <si>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</si>
  <si>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</si>
  <si>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</si>
  <si>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</si>
  <si>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</si>
  <si>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</si>
  <si>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</si>
  <si>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</si>
  <si>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</si>
  <si>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</si>
  <si>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</si>
  <si>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</si>
  <si>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</si>
  <si>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</si>
  <si>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</si>
  <si>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</si>
  <si>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</si>
  <si>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</si>
  <si>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</si>
  <si>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</si>
  <si>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</si>
  <si>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</si>
  <si>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</si>
  <si>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</si>
  <si>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</si>
  <si>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</si>
  <si>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</si>
  <si>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</si>
  <si>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</si>
  <si>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</si>
  <si>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</si>
  <si>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</si>
  <si>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</si>
  <si>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</si>
  <si>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</si>
  <si>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</si>
  <si>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</si>
  <si>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</si>
  <si>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</si>
  <si>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</si>
  <si>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</si>
  <si>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</si>
  <si>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</si>
  <si>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</si>
  <si>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</si>
  <si>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</si>
  <si>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</si>
  <si>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</si>
  <si>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</si>
  <si>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</si>
  <si>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</si>
  <si>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</si>
  <si>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</si>
  <si>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</si>
  <si>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</si>
  <si>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</si>
  <si>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</si>
  <si>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</si>
  <si>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</si>
  <si>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</si>
  <si>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</si>
  <si>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</si>
  <si>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</si>
  <si>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</si>
  <si>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</si>
  <si>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</si>
  <si>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</si>
  <si>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</si>
  <si>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</si>
  <si>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</si>
  <si>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</si>
  <si>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</si>
  <si>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</si>
  <si>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</si>
  <si>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</si>
  <si>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</si>
  <si>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</si>
  <si>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</si>
  <si>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</si>
  <si>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</si>
  <si>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</si>
  <si>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</si>
  <si>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</si>
  <si>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</si>
  <si>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</si>
  <si>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</si>
  <si>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</si>
  <si>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</si>
  <si>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</si>
  <si>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</si>
  <si>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</si>
  <si>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</si>
  <si>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</si>
  <si>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</si>
  <si>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</si>
  <si>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</si>
  <si>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</si>
  <si>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</si>
  <si>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</si>
  <si>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</si>
  <si>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</si>
  <si>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</si>
  <si>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</si>
  <si>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</si>
  <si>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</si>
  <si>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</si>
  <si>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</si>
  <si>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</si>
  <si>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</si>
  <si>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</si>
  <si>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</si>
  <si>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</si>
  <si>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</si>
  <si>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</si>
  <si>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</si>
  <si>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</si>
  <si>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</si>
  <si>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</si>
  <si>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</si>
  <si>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</si>
  <si>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</si>
  <si>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</si>
  <si>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</si>
  <si>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</si>
  <si>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</si>
  <si>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</si>
  <si>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</si>
  <si>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</si>
  <si>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</si>
  <si>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</si>
  <si>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</si>
  <si>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</si>
  <si>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</si>
  <si>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</si>
  <si>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</si>
  <si>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</si>
  <si>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</si>
  <si>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</si>
  <si>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</si>
  <si>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</si>
  <si>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</si>
  <si>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</si>
  <si>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</si>
  <si>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</si>
  <si>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</si>
  <si>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</si>
  <si>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</si>
  <si>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</si>
  <si>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</si>
  <si>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</si>
  <si>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</si>
  <si>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</si>
  <si>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</si>
  <si>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</si>
  <si>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</si>
  <si>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</si>
  <si>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</si>
  <si>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</si>
  <si>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</si>
  <si>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</si>
  <si>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</si>
  <si>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</si>
  <si>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</si>
  <si>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</si>
  <si>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</si>
  <si>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</si>
  <si>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</si>
  <si>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</si>
  <si>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</si>
  <si>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</si>
  <si>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</si>
  <si>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</si>
  <si>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</si>
  <si>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</si>
  <si>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</si>
  <si>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</si>
  <si>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</si>
  <si>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</si>
  <si>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</si>
  <si>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</si>
  <si>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</si>
  <si>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</si>
  <si>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</si>
  <si>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</si>
  <si>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</si>
  <si>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</si>
  <si>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</si>
  <si>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</si>
  <si>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</si>
  <si>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</si>
  <si>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</si>
  <si>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</si>
  <si>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</si>
  <si>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</si>
  <si>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</si>
  <si>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</si>
  <si>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</si>
  <si>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</si>
  <si>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</si>
  <si>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</si>
  <si>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</si>
  <si>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</si>
  <si>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</si>
  <si>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</si>
  <si>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</si>
  <si>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</si>
  <si>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</si>
  <si>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</si>
  <si>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</si>
  <si>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</si>
  <si>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</si>
  <si>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</si>
  <si>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</si>
  <si>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</si>
  <si>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</si>
  <si>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</si>
  <si>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</si>
  <si>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</si>
  <si>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</si>
  <si>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</si>
  <si>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</si>
  <si>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</si>
  <si>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</si>
  <si>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</si>
  <si>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</si>
  <si>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</si>
  <si>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</si>
  <si>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</si>
  <si>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</si>
  <si>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</si>
  <si>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</si>
  <si>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</si>
  <si>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</si>
  <si>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</si>
  <si>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</si>
  <si>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</si>
  <si>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</si>
  <si>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</si>
  <si>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</si>
  <si>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</si>
  <si>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</si>
  <si>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</si>
  <si>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</si>
  <si>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</si>
  <si>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</si>
  <si>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</si>
  <si>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</si>
  <si>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</si>
  <si>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</si>
  <si>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</si>
  <si>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</si>
  <si>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</si>
  <si>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</si>
  <si>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</si>
  <si>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</si>
  <si>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</si>
  <si>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</si>
  <si>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</si>
  <si>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</si>
  <si>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</si>
  <si>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</si>
  <si>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</si>
  <si>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</si>
  <si>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</si>
  <si>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</si>
  <si>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</si>
  <si>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</si>
  <si>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</si>
  <si>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</si>
  <si>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</si>
  <si>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</si>
  <si>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</si>
  <si>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</si>
  <si>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</si>
  <si>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</si>
  <si>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</si>
  <si>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</si>
  <si>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</si>
  <si>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</si>
  <si>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</si>
  <si>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</si>
  <si>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</si>
  <si>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</si>
  <si>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</si>
  <si>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</si>
  <si>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</si>
  <si>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</si>
  <si>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</si>
  <si>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</si>
  <si>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</si>
  <si>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</si>
  <si>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</si>
  <si>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</si>
  <si>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</si>
  <si>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</si>
  <si>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</si>
  <si>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</si>
  <si>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</si>
  <si>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</si>
  <si>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</si>
  <si>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</si>
  <si>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</si>
  <si>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</si>
  <si>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</si>
  <si>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</si>
  <si>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</si>
  <si>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</si>
  <si>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</si>
  <si>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</si>
  <si>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</si>
  <si>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</si>
  <si>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</si>
  <si>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</si>
  <si>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</si>
  <si>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</si>
  <si>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</si>
  <si>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</si>
  <si>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</si>
  <si>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</si>
  <si>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</si>
  <si>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</si>
  <si>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</si>
  <si>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</si>
  <si>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</si>
  <si>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</si>
  <si>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</si>
  <si>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</si>
  <si>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</si>
  <si>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</si>
  <si>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</si>
  <si>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</si>
  <si>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</si>
  <si>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</si>
  <si>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</si>
  <si>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</si>
  <si>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</si>
  <si>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</si>
  <si>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</si>
  <si>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</si>
  <si>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</si>
  <si>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</si>
  <si>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</si>
  <si>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</si>
  <si>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</si>
  <si>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</si>
  <si>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</si>
  <si>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</si>
  <si>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</si>
  <si>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</si>
  <si>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</si>
  <si>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</si>
  <si>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</si>
  <si>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</si>
  <si>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</si>
  <si>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</si>
  <si>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</si>
  <si>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</si>
  <si>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</si>
  <si>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</si>
  <si>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</si>
  <si>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</si>
  <si>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</si>
  <si>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</si>
  <si>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</si>
  <si>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</si>
  <si>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</si>
  <si>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</si>
  <si>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</si>
  <si>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</si>
  <si>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</si>
  <si>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</si>
  <si>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</si>
  <si>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</si>
  <si>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</si>
  <si>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</si>
  <si>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</si>
  <si>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</si>
  <si>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</si>
  <si>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</si>
  <si>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</si>
  <si>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</si>
  <si>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</si>
  <si>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</si>
  <si>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</si>
  <si>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</si>
  <si>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</si>
  <si>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</si>
  <si>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</si>
  <si>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</si>
  <si>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</si>
  <si>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</si>
  <si>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</si>
  <si>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</si>
  <si>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</si>
  <si>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</si>
  <si>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</si>
  <si>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</si>
  <si>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</si>
  <si>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</si>
  <si>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</si>
  <si>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</si>
  <si>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</si>
  <si>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</si>
  <si>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</si>
  <si>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</si>
  <si>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</si>
  <si>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</si>
  <si>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</si>
  <si>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</si>
  <si>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</si>
  <si>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</si>
  <si>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</si>
  <si>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</si>
  <si>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</si>
  <si>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</si>
  <si>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</si>
  <si>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</si>
  <si>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</si>
  <si>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</si>
  <si>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</si>
  <si>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</si>
  <si>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</si>
  <si>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</si>
  <si>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</si>
  <si>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</si>
  <si>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</si>
  <si>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</si>
  <si>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</si>
  <si>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</si>
  <si>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</si>
  <si>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</si>
  <si>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</si>
  <si>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</si>
  <si>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</si>
  <si>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</si>
  <si>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</si>
  <si>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</si>
  <si>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</si>
  <si>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</si>
  <si>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</si>
  <si>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</si>
  <si>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</si>
  <si>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</si>
  <si>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</si>
  <si>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</si>
  <si>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</si>
  <si>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</si>
  <si>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</si>
  <si>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</si>
  <si>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</si>
  <si>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</si>
  <si>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</si>
  <si>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</si>
  <si>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</si>
  <si>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</si>
  <si>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</si>
  <si>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</si>
  <si>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</si>
  <si>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</si>
  <si>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</si>
  <si>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</si>
  <si>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</si>
  <si>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</si>
  <si>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</si>
  <si>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</si>
  <si>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</si>
  <si>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</si>
  <si>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</si>
  <si>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</si>
  <si>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</si>
  <si>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</si>
  <si>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</si>
  <si>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</si>
  <si>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</si>
  <si>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</si>
  <si>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</si>
  <si>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</si>
  <si>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</si>
  <si>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</si>
  <si>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</si>
  <si>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</si>
  <si>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</si>
  <si>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</si>
  <si>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</si>
  <si>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</si>
  <si>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</si>
  <si>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</si>
  <si>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</si>
  <si>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</si>
  <si>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</si>
  <si>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</si>
  <si>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</si>
  <si>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</si>
  <si>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</si>
  <si>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</si>
  <si>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</si>
  <si>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</si>
  <si>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</si>
  <si>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</si>
  <si>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</si>
  <si>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</si>
  <si>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</si>
  <si>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</si>
  <si>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</si>
  <si>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</si>
  <si>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</si>
  <si>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</si>
  <si>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</si>
  <si>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</si>
  <si>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</si>
  <si>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</si>
  <si>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</si>
  <si>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</si>
  <si>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</si>
  <si>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</si>
  <si>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</si>
  <si>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</si>
  <si>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</si>
  <si>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</si>
  <si>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</si>
  <si>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</si>
  <si>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</si>
  <si>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</si>
  <si>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</si>
  <si>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</si>
  <si>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</si>
  <si>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</si>
  <si>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</si>
  <si>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</si>
  <si>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</si>
  <si>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</si>
  <si>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</si>
  <si>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</si>
  <si>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</si>
  <si>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</si>
  <si>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</si>
  <si>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</si>
  <si>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</si>
  <si>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</si>
  <si>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</si>
  <si>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</si>
  <si>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</si>
  <si>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</si>
  <si>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</si>
  <si>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</si>
  <si>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</si>
  <si>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</si>
  <si>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</si>
  <si>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</si>
  <si>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</si>
  <si>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</si>
  <si>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</si>
  <si>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</si>
  <si>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</si>
  <si>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</si>
  <si>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</si>
  <si>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</si>
  <si>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</si>
  <si>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</si>
  <si>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</si>
  <si>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</si>
  <si>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</si>
  <si>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</si>
  <si>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</si>
  <si>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</si>
  <si>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</si>
  <si>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</si>
  <si>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</si>
  <si>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</si>
  <si>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</si>
  <si>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</si>
  <si>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</si>
  <si>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</si>
  <si>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</si>
  <si>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</si>
  <si>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</si>
  <si>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</si>
  <si>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</si>
  <si>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</si>
  <si>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</si>
  <si>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</si>
  <si>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</si>
  <si>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</si>
  <si>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</si>
  <si>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</si>
  <si>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</si>
  <si>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</si>
  <si>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</si>
  <si>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</si>
  <si>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</si>
  <si>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</si>
  <si>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</si>
  <si>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</si>
  <si>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</si>
  <si>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</si>
  <si>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</si>
  <si>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</si>
  <si>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</si>
  <si>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</si>
  <si>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</si>
  <si>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</si>
  <si>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</si>
  <si>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</si>
  <si>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</si>
  <si>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</si>
  <si>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</si>
  <si>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</si>
  <si>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</si>
  <si>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</si>
  <si>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</si>
  <si>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</si>
  <si>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</si>
  <si>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</si>
  <si>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</si>
  <si>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</si>
  <si>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</si>
  <si>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</si>
  <si>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</si>
  <si>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</si>
  <si>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</si>
  <si>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</si>
  <si>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</si>
  <si>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</si>
  <si>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</si>
  <si>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</si>
  <si>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</si>
  <si>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</si>
  <si>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</si>
  <si>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</si>
  <si>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</si>
  <si>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</si>
  <si>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</si>
  <si>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</si>
  <si>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</si>
  <si>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</si>
  <si>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</si>
  <si>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</si>
  <si>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</si>
  <si>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</si>
  <si>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</si>
  <si>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</si>
  <si>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</si>
  <si>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</si>
  <si>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</si>
  <si>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</si>
  <si>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</si>
  <si>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</si>
  <si>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</si>
  <si>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</si>
  <si>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</si>
  <si>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</si>
  <si>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</si>
  <si>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</si>
  <si>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</si>
  <si>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</si>
  <si>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</si>
  <si>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</si>
  <si>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</si>
  <si>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</si>
  <si>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</si>
  <si>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</si>
  <si>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</si>
  <si>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</si>
  <si>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</si>
  <si>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</si>
  <si>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</si>
  <si>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</si>
  <si>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</si>
  <si>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</si>
  <si>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</si>
  <si>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</si>
  <si>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</si>
  <si>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</si>
  <si>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</si>
  <si>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</si>
  <si>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</si>
  <si>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</si>
  <si>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</si>
  <si>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</si>
  <si>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</si>
  <si>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</si>
  <si>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</si>
  <si>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</si>
  <si>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</si>
  <si>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</si>
  <si>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</si>
  <si>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</si>
  <si>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</si>
  <si>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</si>
  <si>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</si>
  <si>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</si>
  <si>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</si>
  <si>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</si>
  <si>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</si>
  <si>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</si>
  <si>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</si>
  <si>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</si>
  <si>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</si>
  <si>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</si>
  <si>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</si>
  <si>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</si>
  <si>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</si>
  <si>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</si>
  <si>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</si>
  <si>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</si>
  <si>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</si>
  <si>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</si>
  <si>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</si>
  <si>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</si>
  <si>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</si>
  <si>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</si>
  <si>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</si>
  <si>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</si>
  <si>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</si>
  <si>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</si>
  <si>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</si>
  <si>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</si>
  <si>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</si>
  <si>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</si>
  <si>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</si>
  <si>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</si>
  <si>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</si>
  <si>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</si>
  <si>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</si>
  <si>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</si>
  <si>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</si>
  <si>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</si>
  <si>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</si>
  <si>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</si>
  <si>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</si>
  <si>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</si>
  <si>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</si>
  <si>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</si>
  <si>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</si>
  <si>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</si>
  <si>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</si>
  <si>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</si>
  <si>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</si>
  <si>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</si>
  <si>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</si>
  <si>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</si>
  <si>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</si>
  <si>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</si>
  <si>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</si>
  <si>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</si>
  <si>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</si>
  <si>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</si>
  <si>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</si>
  <si>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</si>
  <si>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</si>
  <si>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</si>
  <si>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</si>
  <si>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</si>
  <si>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</si>
  <si>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</si>
  <si>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</si>
  <si>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</si>
  <si>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</si>
  <si>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</si>
  <si>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</si>
  <si>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</si>
  <si>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</si>
  <si>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</si>
  <si>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</si>
  <si>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</si>
  <si>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</si>
  <si>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</si>
  <si>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</si>
  <si>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</si>
  <si>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</si>
  <si>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</si>
  <si>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</si>
  <si>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</si>
  <si>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</si>
  <si>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</si>
  <si>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</si>
  <si>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</si>
  <si>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</si>
  <si>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</si>
  <si>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</si>
  <si>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</si>
  <si>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</si>
  <si>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</si>
  <si>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</si>
  <si>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</si>
  <si>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</si>
  <si>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</si>
  <si>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</si>
  <si>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</si>
  <si>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</si>
  <si>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</si>
  <si>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</si>
  <si>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</si>
  <si>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</si>
  <si>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</si>
  <si>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</si>
  <si>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</si>
  <si>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</si>
  <si>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</si>
  <si>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</si>
  <si>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</si>
  <si>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</si>
  <si>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</si>
  <si>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</si>
  <si>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</si>
  <si>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</si>
  <si>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</si>
  <si>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</si>
  <si>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</si>
  <si>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</si>
  <si>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</si>
  <si>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</si>
  <si>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</si>
  <si>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</si>
  <si>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</si>
  <si>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</si>
  <si>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</si>
  <si>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</si>
  <si>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</si>
  <si>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</si>
  <si>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</si>
  <si>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</si>
  <si>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</si>
  <si>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</si>
  <si>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</si>
  <si>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</si>
  <si>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</si>
  <si>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</si>
  <si>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</si>
  <si>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</si>
  <si>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</si>
  <si>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</si>
  <si>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</si>
  <si>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</si>
  <si>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</si>
  <si>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</si>
  <si>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</si>
  <si>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</si>
  <si>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</si>
  <si>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</si>
  <si>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</si>
  <si>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</si>
  <si>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</si>
  <si>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</si>
  <si>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</si>
  <si>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</si>
  <si>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</si>
  <si>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</si>
  <si>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</si>
  <si>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</si>
  <si>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</si>
  <si>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</si>
  <si>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</si>
  <si>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</si>
  <si>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</si>
  <si>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</si>
  <si>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</si>
  <si>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</si>
  <si>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</si>
  <si>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</si>
  <si>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</si>
  <si>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</si>
  <si>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</si>
  <si>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</si>
  <si>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</si>
  <si>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</si>
  <si>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</si>
  <si>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</si>
  <si>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</si>
  <si>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</si>
  <si>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</si>
  <si>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</si>
  <si>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</si>
  <si>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</si>
  <si>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</si>
  <si>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</si>
  <si>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</si>
  <si>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</si>
  <si>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</si>
  <si>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</si>
  <si>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</si>
  <si>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</si>
  <si>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</si>
  <si>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</si>
  <si>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</si>
  <si>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</si>
  <si>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</si>
  <si>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</si>
  <si>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</si>
  <si>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</si>
  <si>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</si>
  <si>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</si>
  <si>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</si>
  <si>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</si>
  <si>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</si>
  <si>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</si>
  <si>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</si>
  <si>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</si>
  <si>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</si>
  <si>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</si>
  <si>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</si>
  <si>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</si>
  <si>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</si>
  <si>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</si>
  <si>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</si>
  <si>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</si>
  <si>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</si>
  <si>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</si>
  <si>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</si>
  <si>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</si>
  <si>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</si>
  <si>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</si>
  <si>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</si>
  <si>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</si>
  <si>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</si>
  <si>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</si>
  <si>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</si>
  <si>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</si>
  <si>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</si>
  <si>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</si>
  <si>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</si>
  <si>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</si>
  <si>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</si>
  <si>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</si>
  <si>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</si>
  <si>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</si>
  <si>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</si>
  <si>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</si>
  <si>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</si>
  <si>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</si>
  <si>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</si>
  <si>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</si>
  <si>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</si>
  <si>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</si>
  <si>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</si>
  <si>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</si>
  <si>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</si>
  <si>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</si>
  <si>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</si>
  <si>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</si>
  <si>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</si>
  <si>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</si>
  <si>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</si>
  <si>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</si>
  <si>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</si>
  <si>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</si>
  <si>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</si>
  <si>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</si>
  <si>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</si>
  <si>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</si>
  <si>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</si>
  <si>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</si>
  <si>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</si>
  <si>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</si>
  <si>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</si>
  <si>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</si>
  <si>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</si>
  <si>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</si>
  <si>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</si>
  <si>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</si>
  <si>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</si>
  <si>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</si>
  <si>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</si>
  <si>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</si>
  <si>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</si>
  <si>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</si>
  <si>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</si>
  <si>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</si>
  <si>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</si>
  <si>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</si>
  <si>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</si>
  <si>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</si>
  <si>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</si>
  <si>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</si>
  <si>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</si>
  <si>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</si>
  <si>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</si>
  <si>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</si>
  <si>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</si>
  <si>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</si>
  <si>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</si>
  <si>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</si>
  <si>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</si>
  <si>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</si>
  <si>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</si>
  <si>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</si>
  <si>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</si>
  <si>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</si>
  <si>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</si>
  <si>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</si>
  <si>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</si>
  <si>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</si>
  <si>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</si>
  <si>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</si>
  <si>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</si>
  <si>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</si>
  <si>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</si>
  <si>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</si>
  <si>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</si>
  <si>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</si>
  <si>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</si>
  <si>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</si>
  <si>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</si>
  <si>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</si>
  <si>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</si>
  <si>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</si>
  <si>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</si>
  <si>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</si>
  <si>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</si>
  <si>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</si>
  <si>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</si>
  <si>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</si>
  <si>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</si>
  <si>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</si>
  <si>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</si>
  <si>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</si>
  <si>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</si>
  <si>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</si>
  <si>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</si>
  <si>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</si>
  <si>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</si>
  <si>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</si>
  <si>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</si>
  <si>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</si>
  <si>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</si>
  <si>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</si>
  <si>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</si>
  <si>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</si>
  <si>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</si>
  <si>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</si>
  <si>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</si>
  <si>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</si>
  <si>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</si>
  <si>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</si>
  <si>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</si>
  <si>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</si>
  <si>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</si>
  <si>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</si>
  <si>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</si>
  <si>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</si>
  <si>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</si>
  <si>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</si>
  <si>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</si>
  <si>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</si>
  <si>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</si>
  <si>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</si>
  <si>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</si>
  <si>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</si>
  <si>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</si>
  <si>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</si>
  <si>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</si>
  <si>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</si>
  <si>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</si>
  <si>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</si>
  <si>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</si>
  <si>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</si>
  <si>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</si>
  <si>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</si>
  <si>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</si>
  <si>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</si>
  <si>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</si>
  <si>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</si>
  <si>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</si>
  <si>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</si>
  <si>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</si>
  <si>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</si>
  <si>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</si>
  <si>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</si>
  <si>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</si>
  <si>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</si>
  <si>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</si>
  <si>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</si>
  <si>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</si>
  <si>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</si>
  <si>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</si>
  <si>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</si>
  <si>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</si>
  <si>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</si>
  <si>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</si>
  <si>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</si>
  <si>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</si>
  <si>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</si>
  <si>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</si>
  <si>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</si>
  <si>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</si>
  <si>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</si>
  <si>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</si>
  <si>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</si>
  <si>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</si>
  <si>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</si>
  <si>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</si>
  <si>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</si>
  <si>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</si>
  <si>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</si>
  <si>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</si>
  <si>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</si>
  <si>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</si>
  <si>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</si>
  <si>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</si>
  <si>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</si>
  <si>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</si>
  <si>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</si>
  <si>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</si>
  <si>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</si>
  <si>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</si>
  <si>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</si>
  <si>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</si>
  <si>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</si>
  <si>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</si>
  <si>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</si>
  <si>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</si>
  <si>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</si>
  <si>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</si>
  <si>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</si>
  <si>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</si>
  <si>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</si>
  <si>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</si>
  <si>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</si>
  <si>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</si>
  <si>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</si>
  <si>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</si>
  <si>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</si>
  <si>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</si>
  <si>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</si>
  <si>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</si>
  <si>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</si>
  <si>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</si>
  <si>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</si>
  <si>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</si>
  <si>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</si>
  <si>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</si>
  <si>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</si>
  <si>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</si>
  <si>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</si>
  <si>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</si>
  <si>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</si>
  <si>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</si>
  <si>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</si>
  <si>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</si>
  <si>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</si>
  <si>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</si>
  <si>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</si>
  <si>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</si>
  <si>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</si>
  <si>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</si>
  <si>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</si>
  <si>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</si>
  <si>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</si>
  <si>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</si>
  <si>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</si>
  <si>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</si>
  <si>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</si>
  <si>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</si>
  <si>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</si>
  <si>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</si>
  <si>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</si>
  <si>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</si>
  <si>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</si>
  <si>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</si>
  <si>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</si>
  <si>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</si>
  <si>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</si>
  <si>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</si>
  <si>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</si>
  <si>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</si>
  <si>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</si>
  <si>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</si>
  <si>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</si>
  <si>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</si>
  <si>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</si>
  <si>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</si>
  <si>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</si>
  <si>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</si>
  <si>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</si>
  <si>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</si>
  <si>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</si>
  <si>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</si>
  <si>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</si>
  <si>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</si>
  <si>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</si>
  <si>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</si>
  <si>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</si>
  <si>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</si>
  <si>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</si>
  <si>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</si>
  <si>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</si>
  <si>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</si>
  <si>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</si>
  <si>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</si>
  <si>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</si>
  <si>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</si>
  <si>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</si>
  <si>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</si>
  <si>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</si>
  <si>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</si>
  <si>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</si>
  <si>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</si>
  <si>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</si>
  <si>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</si>
  <si>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</si>
  <si>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</si>
  <si>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</si>
  <si>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</si>
  <si>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</si>
  <si>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</si>
  <si>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</si>
  <si>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</si>
  <si>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</si>
  <si>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</si>
  <si>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</si>
  <si>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</si>
  <si>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</si>
  <si>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</si>
  <si>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</si>
  <si>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</si>
  <si>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</si>
  <si>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</si>
  <si>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</si>
  <si>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</si>
  <si>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</si>
  <si>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</si>
  <si>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</si>
  <si>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</si>
  <si>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</si>
  <si>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</si>
  <si>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</si>
  <si>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</si>
  <si>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</si>
  <si>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</si>
  <si>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</si>
  <si>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</si>
  <si>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</si>
  <si>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</si>
  <si>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</si>
  <si>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</si>
  <si>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</si>
  <si>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</si>
  <si>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</si>
  <si>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</si>
  <si>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</si>
  <si>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</si>
  <si>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</si>
  <si>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</si>
  <si>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</si>
  <si>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</si>
  <si>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</si>
  <si>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</si>
  <si>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</si>
  <si>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</si>
  <si>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</si>
  <si>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</si>
  <si>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</si>
  <si>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</si>
  <si>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</si>
  <si>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</si>
  <si>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</si>
  <si>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</si>
  <si>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</si>
  <si>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</si>
  <si>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</si>
  <si>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</si>
  <si>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</si>
  <si>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</si>
  <si>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</si>
  <si>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</si>
  <si>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</si>
  <si>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</si>
  <si>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</si>
  <si>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</si>
  <si>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</si>
  <si>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</si>
  <si>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</si>
  <si>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</si>
  <si>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</si>
  <si>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</si>
  <si>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</si>
  <si>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</si>
  <si>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</si>
  <si>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</si>
  <si>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</si>
  <si>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</si>
  <si>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</si>
  <si>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</si>
  <si>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</si>
  <si>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</si>
  <si>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</si>
  <si>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</si>
  <si>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</si>
  <si>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</si>
  <si>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</si>
  <si>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</si>
  <si>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</si>
  <si>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</si>
  <si>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</si>
  <si>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</si>
  <si>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</si>
  <si>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</si>
  <si>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</si>
  <si>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</si>
  <si>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</si>
  <si>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</si>
  <si>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</si>
  <si>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</si>
  <si>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</si>
  <si>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</si>
  <si>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</si>
  <si>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</si>
  <si>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</si>
  <si>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</si>
  <si>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</si>
  <si>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</si>
  <si>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</si>
  <si>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</si>
  <si>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</si>
  <si>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</si>
  <si>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</si>
  <si>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</si>
  <si>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</si>
  <si>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</si>
  <si>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</si>
  <si>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</si>
  <si>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</si>
  <si>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</si>
  <si>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</si>
  <si>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</si>
  <si>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</si>
  <si>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</si>
  <si>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</si>
  <si>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</si>
  <si>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</si>
  <si>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</si>
  <si>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</si>
  <si>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</si>
  <si>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</si>
  <si>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</si>
  <si>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</si>
  <si>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</si>
  <si>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</si>
  <si>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</si>
  <si>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</si>
  <si>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</si>
  <si>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</si>
  <si>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</si>
  <si>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</si>
  <si>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</si>
  <si>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</si>
  <si>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</si>
  <si>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</si>
  <si>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</si>
  <si>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</si>
  <si>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</si>
  <si>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</si>
  <si>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</si>
  <si>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</si>
  <si>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</si>
  <si>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</si>
  <si>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</si>
  <si>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</si>
  <si>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</si>
  <si>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</si>
  <si>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</si>
  <si>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</si>
  <si>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</si>
  <si>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</si>
  <si>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</si>
  <si>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</si>
  <si>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</si>
  <si>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</si>
  <si>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</si>
  <si>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</si>
  <si>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</si>
  <si>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</si>
  <si>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</si>
  <si>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</si>
  <si>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</si>
  <si>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</si>
  <si>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</si>
  <si>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</si>
  <si>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</si>
  <si>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</si>
  <si>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</si>
  <si>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</si>
  <si>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</si>
  <si>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</si>
  <si>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</si>
  <si>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</si>
  <si>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</si>
  <si>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</si>
  <si>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</si>
  <si>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</si>
  <si>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</si>
  <si>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</si>
  <si>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</si>
  <si>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</si>
  <si>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</si>
  <si>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</si>
  <si>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</si>
  <si>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</si>
  <si>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</si>
  <si>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</si>
  <si>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</si>
  <si>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</si>
  <si>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</si>
  <si>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</si>
  <si>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</si>
  <si>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</si>
  <si>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</si>
  <si>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</si>
  <si>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</si>
  <si>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</si>
  <si>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</si>
  <si>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</si>
  <si>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</si>
  <si>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</si>
  <si>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</si>
  <si>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</si>
  <si>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</si>
  <si>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</si>
  <si>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</si>
  <si>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</si>
  <si>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</si>
  <si>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</si>
  <si>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</si>
  <si>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</si>
  <si>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</si>
  <si>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</si>
  <si>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</si>
  <si>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</si>
  <si>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</si>
  <si>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</si>
  <si>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</si>
  <si>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</si>
  <si>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</si>
  <si>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</si>
  <si>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</si>
  <si>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</si>
  <si>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</si>
  <si>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</si>
  <si>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</si>
  <si>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</si>
  <si>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</si>
  <si>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</si>
  <si>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</si>
  <si>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</si>
  <si>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</si>
  <si>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</si>
  <si>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</si>
  <si>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</si>
  <si>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</si>
  <si>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</si>
  <si>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</si>
  <si>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</si>
  <si>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</si>
  <si>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</si>
  <si>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</si>
  <si>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</si>
  <si>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</si>
  <si>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</si>
  <si>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</si>
  <si>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</si>
  <si>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</si>
  <si>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</si>
  <si>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</si>
  <si>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</si>
  <si>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</si>
  <si>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</si>
  <si>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</si>
  <si>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</si>
  <si>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</si>
  <si>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</si>
  <si>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</si>
  <si>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</si>
  <si>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</si>
  <si>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</si>
  <si>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</si>
  <si>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</si>
  <si>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</si>
  <si>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</si>
  <si>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</si>
  <si>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</si>
  <si>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</si>
  <si>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</si>
  <si>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</si>
  <si>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</si>
  <si>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</si>
  <si>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</si>
  <si>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</si>
  <si>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</si>
  <si>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</si>
  <si>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</si>
  <si>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</si>
  <si>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</si>
  <si>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</si>
  <si>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</si>
  <si>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</si>
  <si>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</si>
  <si>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</si>
  <si>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</si>
  <si>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</si>
  <si>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</si>
  <si>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</si>
  <si>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</si>
  <si>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</si>
  <si>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</si>
  <si>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</si>
  <si>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</si>
  <si>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</si>
  <si>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</si>
  <si>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</si>
  <si>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</si>
  <si>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</si>
  <si>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</si>
  <si>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</si>
  <si>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</si>
  <si>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</si>
  <si>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</si>
  <si>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</si>
  <si>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</si>
  <si>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</si>
  <si>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</si>
  <si>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</si>
  <si>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</si>
  <si>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</si>
  <si>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</si>
  <si>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</si>
  <si>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</si>
  <si>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</si>
  <si>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</si>
  <si>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</si>
  <si>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</si>
  <si>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</si>
  <si>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</si>
  <si>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</si>
  <si>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</si>
  <si>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</si>
  <si>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</si>
  <si>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</si>
  <si>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</si>
  <si>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</si>
  <si>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</si>
  <si>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</si>
  <si>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</si>
  <si>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</si>
  <si>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</si>
  <si>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</si>
  <si>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</si>
  <si>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</si>
  <si>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</si>
  <si>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</si>
  <si>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</si>
  <si>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</si>
  <si>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</si>
  <si>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</si>
  <si>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</si>
  <si>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</si>
  <si>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</si>
  <si>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</si>
  <si>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</si>
  <si>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</si>
  <si>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</si>
  <si>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</si>
  <si>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</si>
  <si>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</si>
  <si>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</si>
  <si>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</si>
  <si>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</si>
  <si>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</si>
  <si>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</si>
  <si>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</si>
  <si>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</si>
  <si>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</si>
  <si>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</si>
  <si>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</si>
  <si>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</si>
  <si>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</si>
  <si>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</si>
  <si>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</si>
  <si>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</si>
  <si>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</si>
  <si>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</si>
  <si>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</si>
  <si>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</si>
  <si>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</si>
  <si>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</si>
  <si>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</si>
  <si>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</si>
  <si>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</si>
  <si>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</si>
  <si>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</si>
  <si>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</si>
  <si>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</si>
  <si>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</si>
  <si>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</si>
  <si>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</si>
  <si>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</si>
  <si>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</si>
  <si>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</si>
  <si>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</si>
  <si>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</si>
  <si>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</si>
  <si>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</si>
  <si>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</si>
  <si>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</si>
  <si>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</si>
  <si>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</si>
  <si>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</si>
  <si>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</si>
  <si>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</si>
  <si>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</si>
  <si>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</si>
  <si>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</si>
  <si>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</si>
  <si>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</si>
  <si>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</si>
  <si>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</si>
  <si>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</si>
  <si>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</si>
  <si>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</si>
  <si>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</si>
  <si>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</si>
  <si>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</si>
  <si>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</si>
  <si>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</si>
  <si>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</si>
  <si>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</si>
  <si>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</si>
  <si>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</si>
  <si>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</si>
  <si>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</si>
  <si>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</si>
  <si>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</si>
  <si>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</si>
  <si>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</si>
  <si>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</si>
  <si>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</si>
  <si>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</si>
  <si>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</si>
  <si>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</si>
  <si>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</si>
  <si>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</si>
  <si>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</si>
  <si>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</si>
  <si>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</si>
  <si>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</si>
  <si>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</si>
  <si>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</si>
  <si>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</si>
  <si>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</si>
  <si>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</si>
  <si>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</si>
  <si>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</si>
  <si>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</si>
  <si>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</si>
  <si>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</si>
  <si>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</si>
  <si>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</si>
  <si>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</si>
  <si>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</si>
  <si>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</si>
  <si>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</si>
  <si>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</si>
  <si>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</si>
  <si>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</si>
  <si>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</si>
  <si>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</si>
  <si>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</si>
  <si>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</si>
  <si>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</si>
  <si>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</si>
  <si>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</si>
  <si>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</si>
  <si>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</si>
  <si>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</si>
  <si>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</si>
  <si>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</si>
  <si>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</si>
  <si>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</si>
  <si>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</si>
  <si>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</si>
  <si>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</si>
  <si>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</si>
  <si>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</si>
  <si>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</si>
  <si>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</si>
  <si>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</si>
  <si>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</si>
  <si>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</si>
  <si>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</si>
  <si>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</si>
  <si>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</si>
  <si>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</si>
  <si>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</si>
  <si>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</si>
  <si>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</si>
  <si>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</si>
  <si>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</si>
  <si>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</si>
  <si>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</si>
  <si>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</si>
  <si>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</si>
  <si>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</si>
  <si>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</si>
  <si>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</si>
  <si>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</si>
  <si>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</si>
  <si>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</si>
  <si>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</si>
  <si>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</si>
  <si>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</si>
  <si>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</si>
  <si>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</si>
  <si>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</si>
  <si>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</si>
  <si>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</si>
  <si>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</si>
  <si>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</si>
  <si>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</si>
  <si>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</si>
  <si>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</si>
  <si>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</si>
  <si>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</si>
  <si>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</si>
  <si>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</si>
  <si>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</si>
  <si>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</si>
  <si>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</si>
  <si>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</si>
  <si>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</si>
  <si>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</si>
  <si>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</si>
  <si>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</si>
  <si>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</si>
  <si>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</si>
  <si>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</si>
  <si>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</si>
  <si>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</si>
  <si>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</si>
  <si>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</si>
  <si>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</si>
  <si>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</si>
  <si>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</si>
  <si>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</si>
  <si>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</si>
  <si>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</si>
  <si>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</si>
  <si>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</si>
  <si>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</si>
  <si>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</si>
  <si>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</si>
  <si>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</si>
  <si>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</si>
  <si>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</si>
  <si>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</si>
  <si>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</si>
  <si>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</si>
  <si>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</si>
  <si>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</si>
  <si>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</si>
  <si>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</si>
  <si>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</si>
  <si>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</si>
  <si>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</si>
  <si>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</si>
  <si>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</si>
  <si>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</si>
  <si>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</si>
  <si>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</si>
  <si>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</si>
  <si>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</si>
  <si>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</si>
  <si>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</si>
  <si>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</si>
  <si>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</si>
  <si>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</si>
  <si>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</si>
  <si>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</si>
  <si>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</si>
  <si>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</si>
  <si>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</si>
  <si>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</si>
  <si>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</si>
  <si>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</si>
  <si>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</si>
  <si>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</si>
  <si>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</si>
  <si>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</si>
  <si>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</si>
  <si>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</si>
  <si>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</si>
  <si>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</si>
  <si>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</si>
  <si>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</si>
  <si>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</si>
  <si>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</si>
  <si>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</si>
  <si>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</si>
  <si>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</si>
  <si>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</si>
  <si>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</si>
  <si>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</si>
  <si>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</si>
  <si>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</si>
  <si>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</si>
  <si>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</si>
  <si>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</si>
  <si>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</si>
  <si>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</si>
  <si>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</si>
  <si>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</si>
  <si>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</si>
  <si>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</si>
  <si>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</si>
  <si>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</si>
  <si>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</si>
  <si>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</si>
  <si>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</si>
  <si>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</si>
  <si>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</si>
  <si>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</si>
  <si>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</si>
  <si>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</si>
  <si>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</si>
  <si>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</si>
  <si>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</si>
  <si>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</si>
  <si>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</si>
  <si>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</si>
  <si>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</si>
  <si>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</si>
  <si>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</si>
  <si>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</si>
  <si>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</si>
  <si>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</si>
  <si>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</si>
  <si>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</si>
  <si>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</si>
  <si>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</si>
  <si>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</si>
  <si>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</si>
  <si>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</si>
  <si>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</si>
  <si>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</si>
  <si>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</si>
  <si>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</si>
  <si>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</si>
  <si>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</si>
  <si>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</si>
  <si>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</si>
  <si>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</si>
  <si>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</si>
  <si>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</si>
  <si>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</si>
  <si>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</si>
  <si>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</si>
  <si>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</si>
  <si>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</si>
  <si>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</si>
  <si>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</si>
  <si>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</si>
  <si>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</si>
  <si>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</si>
  <si>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</si>
  <si>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</si>
  <si>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</si>
  <si>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</si>
  <si>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</si>
  <si>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</si>
  <si>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</si>
  <si>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</si>
  <si>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</si>
  <si>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</si>
  <si>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</si>
  <si>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</si>
  <si>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</si>
  <si>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</si>
  <si>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</si>
  <si>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</si>
  <si>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</si>
  <si>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</si>
  <si>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</si>
  <si>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</si>
  <si>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</si>
  <si>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</si>
  <si>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</si>
  <si>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</si>
  <si>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</si>
  <si>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</si>
  <si>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</si>
  <si>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</si>
  <si>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</si>
  <si>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</si>
  <si>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</si>
  <si>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</si>
  <si>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</si>
  <si>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</si>
  <si>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</si>
  <si>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</si>
  <si>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</si>
  <si>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</si>
  <si>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</si>
  <si>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</si>
  <si>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</si>
  <si>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</si>
  <si>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</si>
  <si>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</si>
  <si>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</si>
  <si>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</si>
  <si>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</si>
  <si>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</si>
  <si>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</si>
  <si>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</si>
  <si>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</si>
  <si>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</si>
  <si>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</si>
  <si>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</si>
  <si>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</si>
  <si>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</si>
  <si>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</si>
  <si>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</si>
  <si>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</si>
  <si>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</si>
  <si>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</si>
  <si>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</si>
  <si>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</si>
  <si>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</si>
  <si>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</si>
  <si>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</si>
  <si>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</si>
  <si>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</si>
  <si>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</si>
  <si>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</si>
  <si>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</si>
  <si>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</si>
  <si>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</si>
  <si>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</si>
  <si>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</si>
  <si>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</si>
  <si>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</si>
  <si>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</si>
  <si>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</si>
  <si>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</si>
  <si>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</si>
  <si>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</si>
  <si>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</si>
  <si>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</si>
  <si>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</si>
  <si>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</si>
  <si>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</si>
  <si>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</si>
  <si>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</si>
  <si>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</si>
  <si>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</si>
  <si>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</si>
  <si>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</si>
  <si>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</si>
  <si>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</si>
  <si>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</si>
  <si>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</si>
  <si>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</si>
  <si>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</si>
  <si>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</si>
  <si>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</si>
  <si>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</si>
  <si>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</si>
  <si>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</si>
  <si>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</si>
  <si>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</si>
  <si>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</si>
  <si>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</si>
  <si>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</si>
  <si>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</si>
  <si>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</si>
  <si>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</si>
  <si>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</si>
  <si>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</si>
  <si>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</si>
  <si>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</si>
  <si>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</si>
  <si>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</si>
  <si>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</si>
  <si>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</si>
  <si>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</si>
  <si>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</si>
  <si>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</si>
  <si>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</si>
  <si>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</si>
  <si>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</si>
  <si>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</si>
  <si>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</si>
  <si>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</si>
  <si>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</si>
  <si>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</si>
  <si>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</si>
  <si>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</si>
  <si>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</si>
  <si>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</si>
  <si>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</si>
  <si>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</si>
  <si>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</si>
  <si>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</si>
  <si>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</si>
  <si>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</si>
  <si>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</si>
  <si>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</si>
  <si>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</si>
  <si>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</si>
  <si>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</si>
  <si>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</si>
  <si>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</si>
  <si>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</si>
  <si>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</si>
  <si>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</si>
  <si>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</si>
  <si>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</si>
  <si>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</si>
  <si>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</si>
  <si>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</si>
  <si>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</si>
  <si>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</si>
  <si>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</si>
  <si>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</si>
  <si>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</si>
  <si>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</si>
  <si>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</si>
  <si>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</si>
  <si>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</si>
  <si>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</si>
  <si>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</si>
  <si>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</si>
  <si>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</si>
  <si>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</si>
  <si>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</si>
  <si>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</si>
  <si>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</si>
  <si>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</si>
  <si>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</si>
  <si>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</si>
  <si>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</si>
  <si>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</si>
  <si>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</si>
  <si>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</si>
  <si>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</si>
  <si>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</si>
  <si>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</si>
  <si>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</si>
  <si>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</si>
  <si>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</si>
  <si>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</si>
  <si>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</si>
  <si>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</si>
  <si>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</si>
  <si>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</si>
  <si>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</si>
  <si>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</si>
  <si>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</si>
  <si>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</si>
  <si>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</si>
  <si>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</si>
  <si>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</si>
  <si>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</si>
  <si>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</si>
  <si>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</si>
  <si>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</si>
  <si>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</si>
  <si>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</si>
  <si>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</si>
  <si>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</si>
  <si>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</si>
  <si>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</si>
  <si>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</si>
  <si>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</si>
  <si>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</si>
  <si>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</si>
  <si>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</si>
  <si>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</si>
  <si>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</si>
  <si>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</si>
  <si>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</si>
  <si>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</si>
  <si>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</si>
  <si>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</si>
  <si>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</si>
  <si>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</si>
  <si>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</si>
  <si>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</si>
  <si>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</si>
  <si>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</si>
  <si>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</si>
  <si>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</si>
  <si>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</si>
  <si>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</si>
  <si>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</si>
  <si>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</si>
  <si>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</si>
  <si>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</si>
  <si>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</si>
  <si>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</si>
  <si>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</si>
  <si>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</si>
  <si>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</si>
  <si>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</si>
  <si>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</si>
  <si>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</si>
  <si>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</si>
  <si>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</si>
  <si>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</si>
  <si>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</si>
  <si>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</si>
  <si>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</si>
  <si>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</si>
  <si>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</si>
  <si>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</si>
  <si>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</si>
  <si>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</si>
  <si>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</si>
  <si>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</si>
  <si>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</si>
  <si>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</si>
  <si>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</si>
  <si>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</si>
  <si>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</si>
  <si>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</si>
  <si>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</si>
  <si>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</si>
  <si>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</si>
  <si>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</si>
  <si>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</si>
  <si>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</si>
  <si>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</si>
  <si>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</si>
  <si>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</si>
  <si>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</si>
  <si>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</si>
  <si>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</si>
  <si>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</si>
  <si>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</si>
  <si>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</si>
  <si>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</si>
  <si>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</si>
  <si>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</si>
  <si>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</si>
  <si>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</si>
  <si>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</si>
  <si>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</si>
  <si>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</si>
  <si>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</si>
  <si>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</si>
  <si>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</si>
  <si>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</si>
  <si>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</si>
  <si>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</si>
  <si>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</si>
  <si>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</si>
  <si>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</si>
  <si>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</si>
  <si>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</si>
  <si>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</si>
  <si>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</si>
  <si>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</si>
  <si>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</si>
  <si>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</si>
  <si>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</si>
  <si>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</si>
  <si>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</si>
  <si>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</si>
  <si>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</si>
  <si>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</si>
  <si>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</si>
  <si>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</si>
  <si>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</si>
  <si>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</si>
  <si>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</si>
  <si>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</si>
  <si>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</si>
  <si>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</si>
  <si>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</si>
  <si>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</si>
  <si>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</si>
  <si>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</si>
  <si>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</si>
  <si>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</si>
  <si>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</si>
  <si>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</si>
  <si>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</si>
  <si>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</si>
  <si>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</si>
  <si>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</si>
  <si>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</si>
  <si>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</si>
  <si>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</si>
  <si>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</si>
  <si>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</si>
  <si>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</si>
  <si>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</si>
  <si>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</si>
  <si>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</si>
  <si>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</si>
  <si>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</si>
  <si>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</si>
  <si>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</si>
  <si>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</si>
  <si>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</si>
  <si>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</si>
  <si>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</si>
  <si>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</si>
  <si>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</si>
  <si>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</si>
  <si>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</si>
  <si>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</si>
  <si>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</si>
  <si>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</si>
  <si>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</si>
  <si>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</si>
  <si>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</si>
  <si>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</si>
  <si>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</si>
  <si>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</si>
  <si>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</si>
  <si>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</si>
  <si>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</si>
  <si>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</si>
  <si>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</si>
  <si>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</si>
  <si>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</si>
  <si>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</si>
  <si>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</si>
  <si>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</si>
  <si>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</si>
  <si>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</si>
  <si>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</si>
  <si>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</si>
  <si>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</si>
  <si>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</si>
  <si>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</si>
  <si>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</si>
  <si>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</si>
  <si>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</si>
  <si>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</si>
  <si>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</si>
  <si>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</si>
  <si>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</si>
  <si>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</si>
  <si>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</si>
  <si>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</si>
  <si>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</si>
  <si>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</si>
  <si>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</si>
  <si>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</si>
  <si>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</si>
  <si>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</si>
  <si>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</si>
  <si>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</si>
  <si>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</si>
  <si>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</si>
  <si>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</si>
  <si>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</si>
  <si>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</si>
  <si>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</si>
  <si>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</si>
  <si>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</si>
  <si>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</si>
  <si>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</si>
  <si>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</si>
  <si>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</si>
  <si>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</si>
  <si>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</si>
  <si>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</si>
  <si>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</si>
  <si>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</si>
  <si>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</si>
  <si>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</si>
  <si>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</si>
  <si>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</si>
  <si>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</si>
  <si>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</si>
  <si>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</si>
  <si>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</si>
  <si>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</si>
  <si>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</si>
  <si>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</si>
  <si>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</si>
  <si>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</si>
  <si>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</si>
  <si>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</si>
  <si>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</si>
  <si>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</si>
  <si>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</si>
  <si>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</si>
  <si>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</si>
  <si>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</si>
  <si>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</si>
  <si>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</si>
  <si>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</si>
  <si>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</si>
  <si>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</si>
  <si>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</si>
  <si>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</si>
  <si>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</si>
  <si>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</si>
  <si>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</si>
  <si>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</si>
  <si>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</si>
  <si>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</si>
  <si>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</si>
  <si>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</si>
  <si>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</si>
  <si>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</si>
  <si>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</si>
  <si>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</si>
  <si>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</si>
  <si>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</si>
  <si>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</si>
  <si>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</si>
  <si>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</si>
  <si>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</si>
  <si>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</si>
  <si>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</si>
  <si>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</si>
  <si>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</si>
  <si>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</si>
  <si>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</si>
  <si>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</si>
  <si>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</si>
  <si>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</si>
  <si>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</si>
  <si>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</si>
  <si>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</si>
  <si>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</si>
  <si>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</si>
  <si>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</si>
  <si>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</si>
  <si>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</si>
  <si>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</si>
  <si>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</si>
  <si>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</si>
  <si>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</si>
  <si>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</si>
  <si>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</si>
  <si>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</si>
  <si>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</si>
  <si>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</si>
  <si>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</si>
  <si>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</si>
  <si>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</si>
  <si>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</si>
  <si>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</si>
  <si>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</si>
  <si>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</si>
  <si>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</si>
  <si>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</si>
  <si>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</si>
  <si>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</si>
  <si>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</si>
  <si>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</si>
  <si>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</si>
  <si>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</si>
  <si>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</si>
  <si>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</si>
  <si>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</si>
  <si>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</si>
  <si>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</si>
  <si>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</si>
  <si>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</si>
  <si>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</si>
  <si>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</si>
  <si>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</si>
  <si>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</si>
  <si>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</si>
  <si>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</si>
  <si>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</si>
  <si>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</si>
  <si>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</si>
  <si>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</si>
  <si>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</si>
  <si>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</si>
  <si>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</si>
  <si>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</si>
  <si>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</si>
  <si>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</si>
  <si>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</si>
  <si>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</si>
  <si>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</si>
  <si>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</si>
  <si>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</si>
  <si>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</si>
  <si>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</si>
  <si>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</si>
  <si>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</si>
  <si>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</si>
  <si>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</si>
  <si>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</si>
  <si>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</si>
  <si>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</si>
  <si>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</si>
  <si>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</si>
  <si>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</si>
  <si>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</si>
  <si>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</si>
  <si>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</si>
  <si>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</si>
  <si>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</si>
  <si>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</si>
  <si>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</si>
  <si>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</si>
  <si>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</si>
  <si>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</si>
  <si>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</si>
  <si>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</si>
  <si>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</si>
  <si>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</si>
  <si>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</si>
  <si>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</si>
  <si>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</si>
  <si>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</si>
  <si>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</si>
  <si>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</si>
  <si>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</si>
  <si>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</si>
  <si>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</si>
  <si>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</si>
  <si>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</si>
  <si>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</si>
  <si>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</si>
  <si>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</si>
  <si>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</si>
  <si>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</si>
  <si>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</si>
  <si>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</si>
  <si>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</si>
  <si>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</si>
  <si>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</si>
  <si>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</si>
  <si>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</si>
  <si>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</si>
  <si>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</si>
  <si>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</si>
  <si>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</si>
  <si>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</si>
  <si>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</si>
  <si>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</si>
  <si>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</si>
  <si>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</si>
  <si>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</si>
  <si>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</si>
  <si>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</si>
  <si>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</si>
  <si>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</si>
  <si>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</si>
  <si>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</si>
  <si>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</si>
  <si>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</si>
  <si>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</si>
  <si>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</si>
  <si>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</si>
  <si>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</si>
  <si>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</si>
  <si>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</si>
  <si>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</si>
  <si>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</si>
  <si>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</si>
  <si>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</si>
  <si>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</si>
  <si>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</si>
  <si>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</si>
  <si>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</si>
  <si>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</si>
  <si>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</si>
  <si>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</si>
  <si>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</si>
  <si>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</si>
  <si>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</si>
  <si>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</si>
  <si>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</si>
  <si>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</si>
  <si>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</si>
  <si>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</si>
  <si>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</si>
  <si>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</si>
  <si>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</si>
  <si>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</si>
  <si>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</si>
  <si>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</si>
  <si>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</si>
  <si>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</si>
  <si>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</si>
  <si>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</si>
  <si>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</si>
  <si>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</si>
  <si>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</si>
  <si>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</si>
  <si>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</si>
  <si>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</si>
  <si>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</si>
  <si>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</si>
  <si>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</si>
  <si>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</si>
  <si>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</si>
  <si>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</si>
  <si>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</si>
  <si>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</si>
  <si>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</si>
  <si>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</si>
  <si>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</si>
  <si>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</si>
  <si>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</si>
  <si>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</si>
  <si>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</si>
  <si>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</si>
  <si>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</si>
  <si>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</si>
  <si>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</si>
  <si>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</si>
  <si>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</si>
  <si>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</si>
  <si>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</si>
  <si>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</si>
  <si>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</si>
  <si>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</si>
  <si>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</si>
  <si>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</si>
  <si>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</si>
  <si>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</si>
  <si>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</si>
  <si>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</si>
  <si>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</si>
  <si>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</si>
  <si>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</si>
  <si>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</si>
  <si>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</si>
  <si>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</si>
  <si>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</si>
  <si>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</si>
  <si>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</si>
  <si>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</si>
  <si>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</si>
  <si>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</si>
  <si>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</si>
  <si>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</si>
  <si>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</si>
  <si>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</si>
  <si>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</si>
  <si>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</si>
  <si>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</si>
  <si>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</si>
  <si>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</si>
  <si>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</si>
  <si>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</si>
  <si>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</si>
  <si>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</si>
  <si>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</si>
  <si>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</si>
  <si>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</si>
  <si>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</si>
  <si>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</si>
  <si>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</si>
  <si>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</si>
  <si>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</si>
  <si>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</si>
  <si>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</si>
  <si>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</si>
  <si>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</si>
  <si>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</si>
  <si>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</si>
  <si>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</si>
  <si>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</si>
  <si>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</si>
  <si>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</si>
  <si>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</si>
  <si>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</si>
  <si>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</si>
  <si>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</si>
  <si>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</si>
  <si>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</si>
  <si>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</si>
  <si>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</si>
  <si>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</si>
  <si>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</si>
  <si>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</si>
  <si>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</si>
  <si>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</si>
  <si>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</si>
  <si>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</si>
  <si>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</si>
  <si>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</si>
  <si>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</si>
  <si>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</si>
  <si>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</si>
  <si>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</si>
  <si>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</si>
  <si>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</si>
  <si>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</si>
  <si>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</si>
  <si>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</si>
  <si>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</si>
  <si>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</si>
  <si>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</si>
  <si>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</si>
  <si>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</si>
  <si>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</si>
  <si>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</si>
  <si>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</si>
  <si>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</si>
  <si>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</si>
  <si>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</si>
  <si>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</si>
  <si>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</si>
  <si>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</si>
  <si>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</si>
  <si>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</si>
  <si>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</si>
  <si>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</si>
  <si>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</si>
  <si>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</si>
  <si>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</si>
  <si>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</si>
  <si>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</si>
  <si>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</si>
  <si>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</si>
  <si>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</si>
  <si>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</si>
  <si>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</si>
  <si>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</si>
  <si>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</si>
  <si>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</si>
  <si>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</si>
  <si>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</si>
  <si>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</si>
  <si>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</si>
  <si>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</si>
  <si>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</si>
  <si>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</si>
  <si>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</si>
  <si>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</si>
  <si>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</si>
  <si>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</si>
  <si>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</si>
  <si>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</si>
  <si>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</si>
  <si>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</si>
  <si>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</si>
  <si>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</si>
  <si>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</si>
  <si>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</si>
  <si>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</si>
  <si>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</si>
  <si>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</si>
  <si>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</si>
  <si>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</si>
  <si>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</si>
  <si>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</si>
  <si>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</si>
  <si>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</si>
  <si>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</si>
  <si>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</si>
  <si>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</si>
  <si>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</si>
  <si>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</si>
  <si>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</si>
  <si>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</si>
  <si>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</si>
  <si>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</si>
  <si>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</si>
  <si>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</si>
  <si>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</si>
  <si>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</si>
  <si>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</si>
  <si>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</si>
  <si>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</si>
  <si>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</si>
  <si>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</si>
  <si>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</si>
  <si>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</si>
  <si>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</si>
  <si>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</si>
  <si>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</si>
  <si>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</si>
  <si>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</si>
  <si>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</si>
  <si>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</si>
  <si>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</si>
  <si>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</si>
  <si>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</si>
  <si>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</si>
  <si>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</si>
  <si>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</si>
  <si>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</si>
  <si>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</si>
  <si>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</si>
  <si>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</si>
  <si>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</si>
  <si>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</si>
  <si>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</si>
  <si>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</si>
  <si>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</si>
  <si>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</si>
  <si>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</si>
  <si>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</si>
  <si>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</si>
  <si>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</si>
  <si>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</si>
  <si>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</si>
  <si>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</si>
  <si>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</si>
  <si>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</si>
  <si>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</si>
  <si>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</si>
  <si>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</si>
  <si>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</si>
  <si>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</si>
  <si>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</si>
  <si>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</si>
  <si>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</si>
  <si>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</si>
  <si>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</si>
  <si>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</si>
  <si>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</si>
  <si>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</si>
  <si>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</si>
  <si>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</si>
  <si>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</si>
  <si>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</si>
  <si>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</si>
  <si>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</si>
  <si>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</si>
  <si>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</si>
  <si>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</si>
  <si>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</si>
  <si>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</si>
  <si>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</si>
  <si>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</si>
  <si>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</si>
  <si>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</si>
  <si>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</si>
  <si>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</si>
  <si>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</si>
  <si>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</si>
  <si>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</si>
  <si>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</si>
  <si>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</si>
  <si>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</si>
  <si>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</si>
  <si>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</si>
  <si>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</si>
  <si>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</si>
  <si>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</si>
  <si>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</si>
  <si>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</si>
  <si>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</si>
  <si>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</si>
  <si>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</si>
  <si>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</si>
  <si>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</si>
  <si>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</si>
  <si>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</si>
  <si>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</si>
  <si>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</si>
  <si>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</si>
  <si>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</si>
  <si>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</si>
  <si>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</si>
  <si>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</si>
  <si>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</si>
  <si>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</si>
  <si>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</si>
  <si>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</si>
  <si>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</si>
  <si>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</si>
  <si>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</si>
  <si>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</si>
  <si>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</si>
  <si>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</si>
  <si>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</si>
  <si>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</si>
  <si>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</si>
  <si>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</si>
  <si>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</si>
  <si>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</si>
  <si>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</si>
  <si>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</si>
  <si>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</si>
  <si>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</si>
  <si>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</si>
  <si>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</si>
  <si>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</si>
  <si>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</si>
  <si>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</si>
  <si>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</si>
  <si>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</si>
  <si>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</si>
  <si>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</si>
  <si>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</si>
  <si>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</si>
  <si>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</si>
  <si>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</si>
  <si>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</si>
  <si>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</si>
  <si>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</si>
  <si>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</si>
  <si>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</si>
  <si>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</si>
  <si>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</si>
  <si>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</si>
  <si>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</si>
  <si>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</si>
  <si>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</si>
  <si>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</si>
  <si>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</si>
  <si>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</si>
  <si>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</si>
  <si>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</si>
  <si>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</si>
  <si>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</si>
  <si>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</si>
  <si>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</si>
  <si>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</si>
  <si>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</si>
  <si>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</si>
  <si>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</si>
  <si>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</si>
  <si>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</si>
  <si>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</si>
  <si>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</si>
  <si>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</si>
  <si>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</si>
  <si>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</si>
  <si>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</si>
  <si>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</si>
  <si>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</si>
  <si>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</si>
  <si>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</si>
  <si>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</si>
  <si>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</si>
  <si>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</si>
  <si>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</si>
  <si>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</si>
  <si>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</si>
  <si>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</si>
  <si>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</si>
  <si>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</si>
  <si>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</si>
  <si>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</si>
  <si>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</si>
  <si>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</si>
  <si>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</si>
  <si>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</si>
  <si>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</si>
  <si>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</si>
  <si>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</si>
  <si>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</si>
  <si>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</si>
  <si>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</si>
  <si>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</si>
  <si>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</si>
  <si>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</si>
  <si>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</si>
  <si>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</si>
  <si>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</si>
  <si>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</si>
  <si>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</si>
  <si>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</si>
  <si>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</si>
  <si>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</si>
  <si>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</si>
  <si>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</si>
  <si>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</si>
  <si>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</si>
  <si>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</si>
  <si>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</si>
  <si>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</si>
  <si>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</si>
  <si>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</si>
  <si>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</si>
  <si>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</si>
  <si>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</si>
  <si>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</si>
  <si>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</si>
  <si>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</si>
  <si>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</si>
  <si>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</si>
  <si>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</si>
  <si>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</si>
  <si>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</si>
  <si>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</si>
  <si>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</si>
  <si>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</si>
  <si>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</si>
  <si>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</si>
  <si>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</si>
  <si>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</si>
  <si>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</si>
  <si>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</si>
  <si>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</si>
  <si>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</si>
  <si>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</si>
  <si>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</si>
  <si>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</si>
  <si>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</si>
  <si>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</si>
  <si>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</si>
  <si>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</si>
  <si>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</si>
  <si>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</si>
  <si>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</si>
  <si>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</si>
  <si>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</si>
  <si>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</si>
  <si>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</si>
  <si>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</si>
  <si>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</si>
  <si>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</si>
  <si>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</si>
  <si>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</si>
  <si>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</si>
  <si>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</si>
  <si>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</si>
  <si>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</si>
  <si>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</si>
  <si>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</si>
  <si>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</si>
  <si>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</si>
  <si>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</si>
  <si>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</si>
  <si>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</si>
  <si>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</si>
  <si>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</si>
  <si>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</si>
  <si>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</si>
  <si>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</si>
  <si>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</si>
  <si>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</si>
  <si>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</si>
  <si>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</si>
  <si>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</si>
  <si>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</si>
  <si>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</si>
  <si>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</si>
  <si>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</si>
  <si>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</si>
  <si>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</si>
  <si>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</si>
  <si>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</si>
  <si>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</si>
  <si>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</si>
  <si>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</si>
  <si>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</si>
  <si>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</si>
  <si>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</si>
  <si>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</si>
  <si>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</si>
  <si>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</si>
  <si>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</si>
  <si>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</si>
  <si>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</si>
  <si>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</si>
  <si>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</si>
  <si>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</si>
  <si>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</si>
  <si>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</si>
  <si>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</si>
  <si>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</si>
  <si>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</si>
  <si>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</si>
  <si>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</si>
  <si>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</si>
  <si>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</si>
  <si>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</si>
  <si>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</si>
  <si>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</si>
  <si>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</si>
  <si>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</si>
  <si>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</si>
  <si>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</si>
  <si>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</si>
  <si>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</si>
  <si>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</si>
  <si>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</si>
  <si>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</si>
  <si>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</si>
  <si>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</si>
  <si>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</si>
  <si>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</si>
  <si>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</si>
  <si>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</si>
  <si>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</si>
  <si>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</si>
  <si>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</si>
  <si>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</si>
  <si>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</si>
  <si>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</si>
  <si>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</si>
  <si>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</si>
  <si>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</si>
  <si>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</si>
  <si>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</si>
  <si>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</si>
  <si>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</si>
  <si>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</si>
  <si>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</si>
  <si>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</si>
  <si>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</si>
  <si>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</si>
  <si>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</si>
  <si>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</si>
  <si>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</si>
  <si>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</si>
  <si>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</si>
  <si>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</si>
  <si>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</si>
  <si>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</si>
  <si>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</si>
  <si>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</si>
  <si>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</si>
  <si>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</si>
  <si>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</si>
  <si>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</si>
  <si>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</si>
  <si>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</si>
  <si>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</si>
  <si>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</si>
  <si>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</si>
  <si>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</si>
  <si>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</si>
  <si>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</si>
  <si>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</si>
  <si>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</si>
  <si>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</si>
  <si>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</si>
  <si>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</si>
  <si>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</si>
  <si>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</si>
  <si>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</si>
  <si>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</si>
  <si>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</si>
  <si>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</si>
  <si>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</si>
  <si>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</si>
  <si>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</si>
  <si>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</si>
  <si>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</si>
  <si>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</si>
  <si>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</si>
  <si>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</si>
  <si>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</si>
  <si>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</si>
  <si>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</si>
  <si>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</si>
  <si>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</si>
  <si>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</si>
  <si>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</si>
  <si>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</si>
  <si>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</si>
  <si>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</si>
  <si>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</si>
  <si>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</si>
  <si>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</si>
  <si>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</si>
  <si>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</si>
  <si>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</si>
  <si>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</si>
  <si>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</si>
  <si>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</si>
  <si>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</si>
  <si>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</si>
  <si>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</si>
  <si>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</si>
  <si>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</si>
  <si>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</si>
  <si>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</si>
  <si>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</si>
  <si>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</si>
  <si>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</si>
  <si>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</si>
  <si>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</si>
  <si>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</si>
  <si>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</si>
  <si>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</si>
  <si>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</si>
  <si>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</si>
  <si>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</si>
  <si>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</si>
  <si>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</si>
  <si>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</si>
  <si>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</si>
  <si>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</si>
  <si>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</si>
  <si>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</si>
  <si>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</si>
  <si>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</si>
  <si>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</si>
  <si>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</si>
  <si>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</si>
  <si>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</si>
  <si>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</si>
  <si>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</si>
  <si>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</si>
  <si>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</si>
  <si>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</si>
  <si>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</si>
  <si>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</si>
  <si>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</si>
  <si>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</si>
  <si>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</si>
  <si>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</si>
  <si>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</si>
  <si>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</si>
  <si>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</si>
  <si>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</si>
  <si>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</si>
  <si>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</si>
  <si>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</si>
  <si>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</si>
  <si>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</si>
  <si>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</si>
  <si>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</si>
  <si>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</si>
  <si>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</si>
  <si>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</si>
  <si>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</si>
  <si>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</si>
  <si>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</si>
  <si>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</si>
  <si>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</si>
  <si>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</si>
  <si>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</si>
  <si>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</si>
  <si>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</si>
  <si>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</si>
  <si>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</si>
  <si>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</si>
  <si>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</si>
  <si>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</si>
  <si>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</si>
  <si>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</si>
  <si>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</si>
  <si>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</si>
  <si>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</si>
  <si>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</si>
  <si>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</si>
  <si>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</si>
  <si>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</si>
  <si>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</si>
  <si>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</si>
  <si>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</si>
  <si>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</si>
  <si>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</si>
  <si>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</si>
  <si>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</si>
  <si>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</si>
  <si>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</si>
  <si>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</si>
  <si>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</si>
  <si>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</si>
  <si>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</si>
  <si>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</si>
  <si>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</si>
  <si>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</si>
  <si>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</si>
  <si>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</si>
  <si>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</si>
  <si>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</si>
  <si>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</si>
  <si>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</si>
  <si>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</si>
  <si>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</si>
  <si>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</si>
  <si>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</si>
  <si>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</si>
  <si>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</si>
  <si>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</si>
  <si>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</si>
  <si>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</si>
  <si>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</si>
  <si>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</si>
  <si>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</si>
  <si>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</si>
  <si>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</si>
  <si>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</si>
  <si>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</si>
  <si>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</si>
  <si>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</si>
  <si>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</si>
  <si>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</si>
  <si>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</si>
  <si>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</si>
  <si>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</si>
  <si>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</si>
  <si>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</si>
  <si>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</si>
  <si>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</si>
  <si>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</si>
  <si>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</si>
  <si>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</si>
  <si>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</si>
  <si>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</si>
  <si>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</si>
  <si>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</si>
  <si>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</si>
  <si>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</si>
  <si>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</si>
  <si>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</si>
  <si>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</si>
  <si>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</si>
  <si>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</si>
  <si>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</si>
  <si>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</si>
  <si>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</si>
  <si>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</si>
  <si>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</si>
  <si>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</si>
  <si>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</si>
  <si>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</si>
  <si>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</si>
  <si>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</si>
  <si>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</si>
  <si>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</si>
  <si>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</si>
  <si>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</si>
  <si>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</si>
  <si>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</si>
  <si>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</si>
  <si>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</si>
  <si>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</si>
  <si>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</si>
  <si>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</si>
  <si>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</si>
  <si>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</si>
  <si>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</si>
  <si>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</si>
  <si>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</si>
  <si>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</si>
  <si>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</si>
  <si>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</si>
  <si>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</si>
  <si>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</si>
  <si>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</si>
  <si>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</si>
  <si>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</si>
  <si>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</si>
  <si>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</si>
  <si>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</si>
  <si>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</si>
  <si>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</si>
  <si>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</si>
  <si>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</si>
  <si>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</si>
  <si>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</si>
  <si>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</si>
  <si>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</si>
  <si>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</si>
  <si>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</si>
  <si>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</si>
  <si>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</si>
  <si>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</si>
  <si>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</si>
  <si>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</si>
  <si>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</si>
  <si>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</si>
  <si>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</si>
  <si>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</si>
  <si>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</si>
  <si>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</si>
  <si>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</si>
  <si>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</si>
  <si>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</si>
  <si>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</si>
  <si>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</si>
  <si>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</si>
  <si>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</si>
  <si>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</si>
  <si>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</si>
  <si>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</si>
  <si>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</si>
  <si>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</si>
  <si>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</si>
  <si>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</si>
  <si>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</si>
  <si>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</si>
  <si>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</si>
  <si>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</si>
  <si>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</si>
  <si>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</si>
  <si>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</si>
  <si>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</si>
  <si>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</si>
  <si>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</si>
  <si>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</si>
  <si>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</si>
  <si>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</si>
  <si>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</si>
  <si>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</si>
  <si>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</si>
  <si>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</si>
  <si>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</si>
  <si>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</si>
  <si>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</si>
  <si>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</si>
  <si>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</si>
  <si>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</si>
  <si>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</si>
  <si>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</si>
  <si>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</si>
  <si>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</si>
  <si>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</si>
  <si>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</si>
  <si>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</si>
  <si>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</si>
  <si>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</si>
  <si>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</si>
  <si>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</si>
  <si>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</si>
  <si>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</si>
  <si>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</si>
  <si>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</si>
  <si>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</si>
  <si>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</si>
  <si>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</si>
  <si>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</si>
  <si>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</si>
  <si>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</si>
  <si>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</si>
  <si>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</si>
  <si>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</si>
  <si>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</si>
  <si>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</si>
  <si>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</si>
  <si>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</si>
  <si>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</si>
  <si>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</si>
  <si>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</si>
  <si>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</si>
  <si>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</si>
  <si>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</si>
  <si>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</si>
  <si>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</si>
  <si>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</si>
  <si>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</si>
  <si>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</si>
  <si>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</si>
  <si>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</si>
  <si>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</si>
  <si>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</si>
  <si>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</si>
  <si>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</si>
  <si>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</si>
  <si>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</si>
  <si>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</si>
  <si>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</si>
  <si>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</si>
  <si>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</si>
  <si>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</si>
  <si>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</si>
  <si>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</si>
  <si>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</si>
  <si>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</si>
  <si>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</si>
  <si>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</si>
  <si>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</si>
  <si>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</si>
  <si>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</si>
  <si>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</si>
  <si>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</si>
  <si>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</si>
  <si>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</si>
  <si>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</si>
  <si>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</si>
  <si>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</si>
  <si>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</si>
  <si>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</si>
  <si>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</si>
  <si>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</si>
  <si>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</si>
  <si>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</si>
  <si>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</si>
  <si>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</si>
  <si>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</si>
  <si>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</si>
  <si>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</si>
  <si>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</si>
  <si>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</si>
  <si>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</si>
  <si>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</si>
  <si>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</si>
  <si>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</si>
  <si>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</si>
  <si>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</si>
  <si>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</si>
  <si>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</si>
  <si>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</si>
  <si>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</si>
  <si>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</si>
  <si>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</si>
  <si>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</si>
  <si>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</si>
  <si>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</si>
  <si>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</si>
  <si>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</si>
  <si>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</si>
  <si>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</si>
  <si>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</si>
  <si>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</si>
  <si>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</si>
  <si>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</si>
  <si>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</si>
  <si>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</si>
  <si>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</si>
  <si>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</si>
  <si>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</si>
  <si>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</si>
  <si>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</si>
  <si>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</si>
  <si>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</si>
  <si>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</si>
  <si>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</si>
  <si>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</si>
  <si>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</si>
  <si>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</si>
  <si>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</si>
  <si>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</si>
  <si>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</si>
  <si>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</si>
  <si>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</si>
  <si>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</si>
  <si>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</si>
  <si>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</si>
  <si>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</si>
  <si>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</si>
  <si>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</si>
  <si>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</si>
  <si>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</si>
  <si>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</si>
  <si>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</si>
  <si>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</si>
  <si>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</si>
  <si>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</si>
  <si>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</si>
  <si>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</si>
  <si>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</si>
  <si>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</si>
  <si>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</si>
  <si>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</si>
  <si>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</si>
  <si>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</si>
  <si>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</si>
  <si>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</si>
  <si>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</si>
  <si>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</si>
  <si>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</si>
  <si>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</si>
  <si>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</si>
  <si>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</si>
  <si>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</si>
  <si>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</si>
  <si>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</si>
  <si>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</si>
  <si>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</si>
  <si>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</si>
  <si>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</si>
  <si>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</si>
  <si>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</si>
  <si>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</si>
  <si>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</si>
  <si>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</si>
  <si>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</si>
  <si>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</si>
  <si>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</si>
  <si>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</si>
  <si>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</si>
  <si>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</si>
  <si>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</si>
  <si>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</si>
  <si>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</si>
  <si>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</si>
  <si>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</si>
  <si>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</si>
  <si>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</si>
  <si>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</si>
  <si>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</si>
  <si>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</si>
  <si>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</si>
  <si>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</si>
  <si>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</si>
  <si>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</si>
  <si>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</si>
  <si>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</si>
  <si>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</si>
  <si>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</si>
  <si>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</si>
  <si>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</si>
  <si>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</si>
  <si>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</si>
  <si>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</si>
  <si>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</si>
  <si>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</si>
  <si>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</si>
  <si>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</si>
  <si>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</si>
  <si>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</si>
  <si>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</si>
  <si>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</si>
  <si>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</si>
  <si>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</si>
  <si>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</si>
  <si>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</si>
  <si>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</si>
  <si>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</si>
  <si>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</si>
  <si>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</si>
  <si>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</si>
  <si>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</si>
  <si>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</si>
  <si>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</si>
  <si>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</si>
  <si>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</si>
  <si>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</si>
  <si>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</si>
  <si>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</si>
  <si>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</si>
  <si>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</si>
  <si>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</si>
  <si>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</si>
  <si>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</si>
  <si>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</si>
  <si>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</si>
  <si>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</si>
  <si>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</si>
  <si>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</si>
  <si>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</si>
  <si>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</si>
  <si>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</si>
  <si>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</si>
  <si>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</si>
  <si>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</si>
  <si>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</si>
  <si>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</si>
  <si>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</si>
  <si>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</si>
  <si>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</si>
  <si>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</si>
  <si>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</si>
  <si>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</si>
  <si>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</si>
  <si>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</si>
  <si>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</si>
  <si>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</si>
  <si>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</si>
  <si>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</si>
  <si>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</si>
  <si>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</si>
  <si>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</si>
  <si>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</si>
  <si>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</si>
  <si>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</si>
  <si>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</si>
  <si>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</si>
  <si>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</si>
  <si>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</si>
  <si>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</si>
  <si>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</si>
  <si>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</si>
  <si>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</si>
  <si>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</si>
  <si>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</si>
  <si>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</si>
  <si>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</si>
  <si>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</si>
  <si>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</si>
  <si>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</si>
  <si>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</si>
  <si>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</si>
  <si>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</si>
  <si>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</si>
  <si>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</si>
  <si>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</si>
  <si>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</si>
  <si>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</si>
  <si>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</si>
  <si>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</si>
  <si>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</si>
  <si>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</si>
  <si>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</si>
  <si>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</si>
  <si>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</si>
  <si>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</si>
  <si>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</si>
  <si>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</si>
  <si>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</si>
  <si>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</si>
  <si>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</si>
  <si>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</si>
  <si>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</si>
  <si>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</si>
  <si>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</si>
  <si>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</si>
  <si>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</si>
  <si>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</si>
  <si>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</si>
  <si>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</si>
  <si>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</si>
  <si>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</si>
  <si>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</si>
  <si>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</si>
  <si>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</si>
  <si>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</si>
  <si>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</si>
  <si>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</si>
  <si>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</si>
  <si>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</si>
  <si>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</si>
  <si>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</si>
  <si>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</si>
  <si>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</si>
  <si>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</si>
  <si>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</si>
  <si>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</si>
  <si>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</si>
  <si>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</si>
  <si>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</si>
  <si>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</si>
  <si>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</si>
  <si>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</si>
  <si>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</si>
  <si>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</si>
  <si>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</si>
  <si>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</si>
  <si>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</si>
  <si>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</si>
  <si>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</si>
  <si>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</si>
  <si>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</si>
  <si>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</si>
  <si>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</si>
  <si>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</si>
  <si>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</si>
  <si>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</si>
  <si>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</si>
  <si>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</si>
  <si>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</si>
  <si>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</si>
  <si>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</si>
  <si>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</si>
  <si>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</si>
  <si>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</si>
  <si>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</si>
  <si>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</si>
  <si>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</si>
  <si>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</si>
  <si>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</si>
  <si>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</si>
  <si>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</si>
  <si>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</si>
  <si>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</si>
  <si>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</si>
  <si>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</si>
  <si>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</si>
  <si>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</si>
  <si>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</si>
  <si>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</si>
  <si>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</si>
  <si>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</si>
  <si>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</si>
  <si>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</si>
  <si>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</si>
  <si>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</si>
  <si>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</si>
  <si>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</si>
  <si>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</si>
  <si>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</si>
  <si>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</si>
  <si>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</si>
  <si>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</si>
  <si>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</si>
  <si>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</si>
  <si>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</si>
  <si>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</si>
  <si>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</si>
  <si>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</si>
  <si>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</si>
  <si>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</si>
  <si>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</si>
  <si>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</si>
  <si>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</si>
  <si>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</si>
  <si>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</si>
  <si>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</si>
  <si>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</si>
  <si>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</si>
  <si>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</si>
  <si>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</si>
  <si>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</si>
  <si>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</si>
  <si>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</si>
  <si>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</si>
  <si>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</si>
  <si>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</si>
  <si>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</si>
  <si>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</si>
  <si>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</si>
  <si>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</si>
  <si>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</si>
  <si>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</si>
  <si>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</si>
  <si>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</si>
  <si>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</si>
  <si>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</si>
  <si>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</si>
  <si>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</si>
  <si>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</si>
  <si>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</si>
  <si>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</si>
  <si>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</si>
  <si>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</si>
  <si>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</si>
  <si>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</si>
  <si>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</si>
  <si>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</si>
  <si>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</si>
  <si>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</si>
  <si>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</si>
  <si>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</si>
  <si>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</si>
  <si>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</si>
  <si>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</si>
  <si>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</si>
  <si>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</si>
  <si>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</si>
  <si>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</si>
  <si>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</si>
  <si>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</si>
  <si>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</si>
  <si>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</si>
  <si>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</si>
  <si>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</si>
  <si>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</si>
  <si>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</si>
  <si>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</si>
  <si>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</si>
  <si>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</si>
  <si>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</si>
  <si>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</si>
  <si>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</si>
  <si>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</si>
  <si>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</si>
  <si>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</si>
  <si>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</si>
  <si>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</si>
  <si>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</si>
  <si>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</si>
  <si>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</si>
  <si>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</si>
  <si>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</si>
  <si>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</si>
  <si>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</si>
  <si>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</si>
  <si>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</si>
  <si>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</si>
  <si>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</si>
  <si>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</si>
  <si>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</si>
  <si>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</si>
  <si>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</si>
  <si>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</si>
  <si>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</si>
  <si>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</si>
  <si>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</si>
  <si>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</si>
  <si>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</si>
  <si>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</si>
  <si>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</si>
  <si>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</si>
  <si>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</si>
  <si>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</si>
  <si>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</si>
  <si>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</si>
  <si>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</si>
  <si>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</si>
  <si>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</si>
  <si>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</si>
  <si>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</si>
  <si>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</si>
  <si>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</si>
  <si>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</si>
  <si>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</si>
  <si>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</si>
  <si>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</si>
  <si>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</si>
  <si>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</si>
  <si>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</si>
  <si>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</si>
  <si>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</si>
  <si>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</si>
  <si>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</si>
  <si>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</si>
  <si>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</si>
  <si>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</si>
  <si>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</si>
  <si>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</si>
  <si>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</si>
  <si>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</si>
  <si>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</si>
  <si>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</si>
  <si>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</si>
  <si>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</si>
  <si>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</si>
  <si>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</si>
  <si>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</si>
  <si>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</si>
  <si>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</si>
  <si>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</si>
  <si>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</si>
  <si>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</si>
  <si>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</si>
  <si>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</si>
  <si>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</si>
  <si>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</si>
  <si>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</si>
  <si>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</si>
  <si>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</si>
  <si>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</si>
  <si>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</si>
  <si>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</si>
  <si>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</si>
  <si>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</si>
  <si>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</si>
  <si>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</si>
  <si>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</si>
  <si>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</si>
  <si>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</si>
  <si>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</si>
  <si>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</si>
  <si>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</si>
  <si>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</si>
  <si>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</si>
  <si>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</si>
  <si>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</si>
  <si>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</si>
  <si>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</si>
  <si>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</si>
  <si>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</si>
  <si>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</si>
  <si>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</si>
  <si>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</si>
  <si>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</si>
  <si>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</si>
  <si>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</si>
  <si>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</si>
  <si>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</si>
  <si>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</si>
  <si>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</si>
  <si>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</si>
  <si>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</si>
  <si>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</si>
  <si>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</si>
  <si>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</si>
  <si>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</si>
  <si>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</si>
  <si>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</si>
  <si>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</si>
  <si>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</si>
  <si>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</si>
  <si>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</si>
  <si>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</si>
  <si>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</si>
  <si>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</si>
  <si>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</si>
  <si>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</si>
  <si>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</si>
  <si>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</si>
  <si>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</si>
  <si>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</si>
  <si>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</si>
  <si>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</si>
  <si>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</si>
  <si>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</si>
  <si>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</si>
  <si>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</si>
  <si>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</si>
  <si>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</si>
  <si>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</si>
  <si>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</si>
  <si>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</si>
  <si>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</si>
  <si>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</si>
  <si>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</si>
  <si>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</si>
  <si>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</si>
  <si>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</si>
  <si>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</si>
  <si>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</si>
  <si>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</si>
  <si>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</si>
  <si>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</si>
  <si>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</si>
  <si>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</si>
  <si>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</si>
  <si>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</si>
  <si>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</si>
  <si>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</si>
  <si>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</si>
  <si>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</si>
  <si>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</si>
  <si>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</si>
  <si>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</si>
  <si>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</si>
  <si>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</si>
  <si>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</si>
  <si>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</si>
  <si>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</si>
  <si>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</si>
  <si>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</si>
  <si>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</si>
  <si>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</si>
  <si>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</si>
  <si>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</si>
  <si>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</si>
  <si>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</si>
  <si>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</si>
  <si>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</si>
  <si>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</si>
  <si>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</si>
  <si>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</si>
  <si>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</si>
  <si>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</si>
  <si>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</si>
  <si>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</si>
  <si>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</si>
  <si>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</si>
  <si>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</si>
  <si>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</si>
  <si>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</si>
  <si>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</si>
  <si>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</si>
  <si>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</si>
  <si>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</si>
  <si>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</si>
  <si>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</si>
  <si>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</si>
  <si>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</si>
  <si>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</si>
  <si>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</si>
  <si>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</si>
  <si>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</si>
  <si>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</si>
  <si>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</si>
  <si>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</si>
  <si>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</si>
  <si>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</si>
  <si>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</si>
  <si>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</si>
  <si>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</si>
  <si>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</si>
  <si>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</si>
  <si>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</si>
  <si>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</si>
  <si>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</si>
  <si>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</si>
  <si>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</si>
  <si>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</si>
  <si>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</si>
  <si>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</si>
  <si>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</si>
  <si>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</si>
  <si>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</si>
  <si>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</si>
  <si>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</si>
  <si>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</si>
  <si>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</si>
  <si>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</si>
  <si>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</si>
  <si>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</si>
  <si>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</si>
  <si>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</si>
  <si>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</si>
  <si>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</si>
  <si>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</si>
  <si>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</si>
  <si>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</si>
  <si>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</si>
  <si>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</si>
  <si>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</si>
  <si>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</si>
  <si>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</si>
  <si>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</si>
  <si>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</si>
  <si>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</si>
  <si>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</si>
  <si>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</si>
  <si>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</si>
  <si>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</si>
  <si>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</si>
  <si>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</si>
  <si>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</si>
  <si>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</si>
  <si>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</si>
  <si>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</si>
  <si>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</si>
  <si>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</si>
  <si>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</si>
  <si>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</si>
  <si>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</si>
  <si>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</si>
  <si>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</si>
  <si>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</si>
  <si>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</si>
  <si>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</si>
  <si>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</si>
  <si>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</si>
  <si>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</si>
  <si>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</si>
  <si>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</si>
  <si>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</si>
  <si>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</si>
  <si>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</si>
  <si>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</si>
  <si>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</si>
  <si>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</si>
  <si>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</si>
  <si>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</si>
  <si>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</si>
  <si>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</si>
  <si>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</si>
  <si>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</si>
  <si>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</si>
  <si>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</si>
  <si>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</si>
  <si>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</si>
  <si>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</si>
  <si>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</si>
  <si>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</si>
  <si>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</si>
  <si>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</si>
  <si>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</si>
  <si>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</si>
  <si>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</si>
  <si>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</si>
  <si>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</si>
  <si>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</si>
  <si>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</si>
  <si>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</si>
  <si>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</si>
  <si>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</si>
  <si>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</si>
  <si>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</si>
  <si>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</si>
  <si>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</si>
  <si>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</si>
  <si>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</si>
  <si>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</si>
  <si>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</si>
  <si>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</si>
  <si>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</si>
  <si>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</si>
  <si>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</si>
  <si>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</si>
  <si>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</si>
  <si>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</si>
  <si>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</si>
  <si>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</si>
  <si>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</si>
  <si>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</si>
  <si>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</si>
  <si>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</si>
  <si>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</si>
  <si>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</si>
  <si>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</si>
  <si>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</si>
  <si>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</si>
  <si>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</si>
  <si>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</si>
  <si>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</si>
  <si>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</si>
  <si>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</si>
  <si>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</si>
  <si>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</si>
  <si>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</si>
  <si>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</si>
  <si>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</si>
  <si>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</si>
  <si>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</si>
  <si>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</si>
  <si>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</si>
  <si>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</si>
  <si>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</si>
  <si>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</si>
  <si>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</si>
  <si>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</si>
  <si>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</si>
  <si>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</si>
  <si>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</si>
  <si>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</si>
  <si>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</si>
  <si>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</si>
  <si>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</si>
  <si>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</si>
  <si>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</si>
  <si>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</si>
  <si>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</si>
  <si>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</si>
  <si>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</si>
  <si>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</si>
  <si>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</si>
  <si>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</si>
  <si>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</si>
  <si>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</si>
  <si>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</si>
  <si>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</si>
  <si>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</si>
  <si>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</si>
  <si>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</si>
  <si>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</si>
  <si>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</si>
  <si>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</si>
  <si>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</si>
  <si>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</si>
  <si>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</si>
  <si>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</si>
  <si>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</si>
  <si>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</si>
  <si>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</si>
  <si>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</si>
  <si>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</si>
  <si>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</si>
  <si>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</si>
  <si>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</si>
  <si>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</si>
  <si>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</si>
  <si>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</si>
  <si>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</si>
  <si>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</si>
  <si>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</si>
  <si>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</si>
  <si>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</si>
  <si>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</si>
  <si>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</si>
  <si>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</si>
  <si>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</si>
  <si>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</si>
  <si>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</si>
  <si>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</si>
  <si>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</si>
  <si>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</si>
  <si>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</si>
  <si>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</si>
  <si>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</si>
  <si>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</si>
  <si>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</si>
  <si>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</si>
  <si>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</si>
  <si>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</si>
  <si>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</si>
  <si>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</si>
  <si>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</si>
  <si>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</si>
  <si>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</si>
  <si>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</si>
  <si>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</si>
  <si>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</si>
  <si>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</si>
  <si>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</si>
  <si>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</si>
  <si>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</si>
  <si>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</si>
  <si>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</si>
  <si>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</si>
  <si>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</si>
  <si>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</si>
  <si>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</si>
  <si>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</si>
  <si>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</si>
  <si>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</si>
  <si>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</si>
  <si>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</si>
  <si>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</si>
  <si>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</si>
  <si>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</si>
  <si>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</si>
  <si>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</si>
  <si>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</si>
  <si>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</si>
  <si>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</si>
  <si>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</si>
  <si>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</si>
  <si>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</si>
  <si>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</si>
  <si>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</si>
  <si>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</si>
  <si>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</si>
  <si>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</si>
  <si>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</si>
  <si>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</si>
  <si>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</si>
  <si>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</si>
  <si>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</si>
  <si>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</si>
  <si>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</si>
  <si>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</si>
  <si>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</si>
  <si>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</si>
  <si>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</si>
  <si>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</si>
  <si>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</si>
  <si>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</si>
  <si>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</si>
  <si>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</si>
  <si>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</si>
  <si>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</si>
  <si>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</si>
  <si>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</si>
  <si>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</si>
  <si>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</si>
  <si>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</si>
  <si>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</si>
  <si>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</si>
  <si>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</si>
  <si>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</si>
  <si>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</si>
  <si>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</si>
  <si>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</si>
  <si>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</si>
  <si>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</si>
  <si>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</si>
  <si>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</si>
  <si>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</si>
  <si>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</si>
  <si>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</si>
  <si>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</si>
  <si>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</si>
  <si>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</si>
  <si>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</si>
  <si>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</si>
  <si>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</si>
  <si>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</si>
  <si>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</si>
  <si>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</si>
  <si>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</si>
  <si>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</si>
  <si>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</si>
  <si>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</si>
  <si>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</si>
  <si>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</si>
  <si>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</si>
  <si>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</si>
  <si>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</si>
  <si>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</si>
  <si>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</si>
  <si>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</si>
  <si>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</si>
  <si>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</si>
  <si>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</si>
  <si>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</si>
  <si>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</si>
  <si>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</si>
  <si>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</si>
  <si>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</si>
  <si>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</si>
  <si>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</si>
  <si>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</si>
  <si>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</si>
  <si>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</si>
  <si>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</si>
  <si>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</si>
  <si>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</si>
  <si>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</si>
  <si>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</si>
  <si>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</si>
  <si>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</si>
  <si>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</si>
  <si>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</si>
  <si>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</si>
  <si>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</si>
  <si>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</si>
  <si>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</si>
  <si>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</si>
  <si>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</si>
  <si>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</si>
  <si>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</si>
  <si>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</si>
  <si>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</si>
  <si>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</si>
  <si>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</si>
  <si>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</si>
  <si>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</si>
  <si>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</si>
  <si>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</si>
  <si>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</si>
  <si>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</si>
  <si>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</si>
  <si>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</si>
  <si>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</si>
  <si>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</si>
  <si>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</si>
  <si>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</si>
  <si>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</si>
  <si>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</si>
  <si>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</si>
  <si>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</si>
  <si>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</si>
  <si>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</si>
  <si>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</si>
  <si>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</si>
  <si>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</si>
  <si>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</si>
  <si>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</si>
  <si>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</si>
  <si>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</si>
  <si>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</si>
  <si>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</si>
  <si>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</si>
  <si>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</si>
  <si>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</si>
  <si>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</si>
  <si>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</si>
  <si>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</si>
  <si>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</si>
  <si>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</si>
  <si>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</si>
  <si>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</si>
  <si>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</si>
  <si>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</si>
  <si>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</si>
  <si>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</si>
  <si>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</si>
  <si>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</si>
  <si>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</si>
  <si>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</si>
  <si>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</si>
  <si>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</si>
  <si>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</si>
  <si>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</si>
  <si>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</si>
  <si>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</si>
  <si>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</si>
  <si>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</si>
  <si>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</si>
  <si>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</si>
  <si>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</si>
  <si>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</si>
  <si>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</si>
  <si>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</si>
  <si>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</si>
  <si>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</si>
  <si>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</si>
  <si>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</si>
  <si>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</si>
  <si>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</si>
  <si>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</si>
  <si>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</si>
  <si>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</si>
  <si>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</si>
  <si>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</si>
  <si>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</si>
  <si>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</si>
  <si>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</si>
  <si>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</si>
  <si>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</si>
  <si>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</si>
  <si>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</si>
  <si>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</si>
  <si>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</si>
  <si>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</si>
  <si>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</si>
  <si>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</si>
  <si>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</si>
  <si>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</si>
  <si>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</si>
  <si>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</si>
  <si>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</si>
  <si>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</si>
  <si>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</si>
  <si>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</si>
  <si>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</si>
  <si>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</si>
  <si>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</si>
  <si>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</si>
  <si>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</si>
  <si>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</si>
  <si>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</si>
  <si>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</si>
  <si>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</si>
  <si>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</si>
  <si>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</si>
  <si>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</si>
  <si>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</si>
  <si>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</si>
  <si>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</si>
  <si>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</si>
  <si>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</si>
  <si>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</si>
  <si>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</si>
  <si>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</si>
  <si>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</si>
  <si>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</si>
  <si>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</si>
  <si>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</si>
  <si>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</si>
  <si>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</si>
  <si>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</si>
  <si>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</si>
  <si>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</si>
  <si>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</si>
  <si>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</si>
  <si>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</si>
  <si>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</si>
  <si>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</si>
  <si>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</si>
  <si>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</si>
  <si>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</si>
  <si>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</si>
  <si>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</si>
  <si>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</si>
  <si>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</si>
  <si>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</si>
  <si>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</si>
  <si>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</si>
  <si>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</si>
  <si>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</si>
  <si>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</si>
  <si>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</si>
  <si>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</si>
  <si>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</si>
  <si>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</si>
  <si>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</si>
  <si>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</si>
  <si>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</si>
  <si>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</si>
  <si>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</si>
  <si>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</si>
  <si>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</si>
  <si>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</si>
  <si>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</si>
  <si>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</si>
  <si>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</si>
  <si>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</si>
  <si>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</si>
  <si>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</si>
  <si>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</si>
  <si>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</si>
  <si>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</si>
  <si>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</si>
  <si>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</si>
  <si>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</si>
  <si>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</si>
  <si>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</si>
  <si>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</si>
  <si>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</si>
  <si>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</si>
  <si>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</si>
  <si>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</si>
  <si>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</si>
  <si>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</si>
  <si>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</si>
  <si>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</si>
  <si>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</si>
  <si>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</si>
  <si>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</si>
  <si>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</si>
  <si>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</si>
  <si>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</si>
  <si>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</si>
  <si>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</si>
  <si>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</si>
  <si>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</si>
  <si>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</si>
  <si>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</si>
  <si>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</si>
  <si>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</si>
  <si>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</si>
  <si>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</si>
  <si>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</si>
  <si>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</si>
  <si>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</si>
  <si>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</si>
  <si>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</si>
  <si>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</si>
  <si>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</si>
  <si>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</si>
  <si>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</si>
  <si>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</si>
  <si>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</si>
  <si>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</si>
  <si>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</si>
  <si>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</si>
  <si>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</si>
  <si>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</si>
  <si>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</si>
  <si>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</si>
  <si>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</si>
  <si>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</si>
  <si>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</si>
  <si>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</si>
  <si>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</si>
  <si>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</si>
  <si>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</si>
  <si>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</si>
  <si>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</si>
  <si>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</si>
  <si>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</si>
  <si>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</si>
  <si>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</si>
  <si>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</si>
  <si>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</si>
  <si>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</si>
  <si>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</si>
  <si>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</si>
  <si>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</si>
  <si>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</si>
  <si>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</si>
  <si>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</si>
  <si>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</si>
  <si>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</si>
  <si>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</si>
  <si>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</si>
  <si>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</si>
  <si>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</si>
  <si>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</si>
  <si>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</si>
  <si>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</si>
  <si>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</si>
  <si>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</si>
  <si>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</si>
  <si>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</si>
  <si>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</si>
  <si>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</si>
  <si>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</si>
  <si>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</si>
  <si>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</si>
  <si>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</si>
  <si>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</si>
  <si>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</si>
  <si>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</si>
  <si>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</si>
  <si>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</si>
  <si>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</si>
  <si>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</si>
  <si>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</si>
  <si>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</si>
  <si>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</si>
  <si>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</si>
  <si>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</si>
  <si>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</si>
  <si>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</si>
  <si>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</si>
  <si>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</si>
  <si>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</si>
  <si>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</si>
  <si>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</si>
  <si>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</si>
  <si>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</si>
  <si>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</si>
  <si>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</si>
  <si>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</si>
  <si>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</si>
  <si>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</si>
  <si>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</si>
  <si>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</si>
  <si>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</si>
  <si>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</si>
  <si>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</si>
  <si>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</si>
  <si>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</si>
  <si>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</si>
  <si>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</si>
  <si>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</si>
  <si>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</si>
  <si>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</si>
  <si>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</si>
  <si>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</si>
  <si>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</si>
  <si>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</si>
  <si>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</si>
  <si>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</si>
  <si>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</si>
  <si>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</si>
  <si>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</si>
  <si>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</si>
  <si>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</si>
  <si>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</si>
  <si>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</si>
  <si>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</si>
  <si>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</si>
  <si>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</si>
  <si>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</si>
  <si>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</si>
  <si>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</si>
  <si>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</si>
  <si>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</si>
  <si>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</si>
  <si>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</si>
  <si>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</si>
  <si>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</si>
  <si>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</si>
  <si>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</si>
  <si>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</si>
  <si>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</si>
  <si>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</si>
  <si>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</si>
  <si>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</si>
  <si>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</si>
  <si>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</si>
  <si>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</si>
  <si>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</si>
  <si>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</si>
  <si>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</si>
  <si>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</si>
  <si>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</si>
  <si>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</si>
  <si>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</si>
  <si>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</si>
  <si>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</si>
  <si>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</si>
  <si>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</si>
  <si>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</si>
  <si>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</si>
  <si>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</si>
  <si>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</si>
  <si>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</si>
  <si>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</si>
  <si>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</si>
  <si>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</si>
  <si>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</si>
  <si>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</si>
  <si>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</si>
  <si>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</si>
  <si>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</si>
  <si>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</si>
  <si>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</si>
  <si>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</si>
  <si>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</si>
  <si>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</si>
  <si>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</si>
  <si>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</si>
  <si>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</si>
  <si>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</si>
  <si>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</si>
  <si>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</si>
  <si>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</si>
  <si>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</si>
  <si>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</si>
  <si>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</si>
  <si>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</si>
  <si>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</si>
  <si>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</si>
  <si>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</si>
  <si>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</si>
  <si>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</si>
  <si>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</si>
  <si>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</si>
  <si>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</si>
  <si>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</si>
  <si>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</si>
  <si>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</si>
  <si>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</si>
  <si>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</si>
  <si>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</si>
  <si>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</si>
  <si>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</si>
  <si>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</si>
  <si>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</si>
  <si>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</si>
  <si>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</si>
  <si>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</si>
  <si>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</si>
  <si>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</si>
  <si>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</si>
  <si>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</si>
  <si>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</si>
  <si>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</si>
  <si>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</si>
  <si>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</si>
  <si>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</si>
  <si>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</si>
  <si>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</si>
  <si>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</si>
  <si>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</si>
  <si>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</si>
  <si>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</si>
  <si>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</si>
  <si>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</si>
  <si>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</si>
  <si>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</si>
  <si>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</si>
  <si>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</si>
  <si>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</si>
  <si>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</si>
  <si>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</si>
  <si>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</si>
  <si>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</si>
  <si>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</si>
  <si>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</si>
  <si>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</si>
  <si>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</si>
  <si>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</si>
  <si>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</si>
  <si>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</si>
  <si>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</si>
  <si>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</si>
  <si>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</si>
  <si>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</si>
  <si>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</si>
  <si>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</si>
  <si>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</si>
  <si>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</si>
  <si>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</si>
  <si>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</si>
  <si>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</si>
  <si>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</si>
  <si>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</si>
  <si>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</si>
  <si>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</si>
  <si>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</si>
  <si>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</si>
  <si>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</si>
  <si>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</si>
  <si>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</si>
  <si>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</si>
  <si>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</si>
  <si>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</si>
  <si>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</si>
  <si>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</si>
  <si>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</si>
  <si>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</si>
  <si>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</si>
  <si>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</si>
  <si>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</si>
  <si>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</si>
  <si>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</si>
  <si>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</si>
  <si>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</si>
  <si>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</si>
  <si>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</si>
  <si>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</si>
  <si>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</si>
  <si>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</si>
  <si>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</si>
  <si>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</si>
  <si>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</si>
  <si>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</si>
  <si>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</si>
  <si>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</si>
  <si>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</si>
  <si>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</si>
  <si>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</si>
  <si>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</si>
  <si>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</si>
  <si>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</si>
  <si>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</si>
  <si>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</si>
  <si>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</si>
  <si>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</si>
  <si>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</si>
  <si>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</si>
  <si>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</si>
  <si>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</si>
  <si>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</si>
  <si>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</si>
  <si>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</si>
  <si>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</si>
  <si>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</si>
  <si>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</si>
  <si>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</si>
  <si>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</si>
  <si>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</si>
  <si>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</si>
  <si>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</si>
  <si>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</si>
  <si>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</si>
  <si>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</si>
  <si>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</si>
  <si>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</si>
  <si>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</si>
  <si>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</si>
  <si>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</si>
  <si>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</si>
  <si>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</si>
  <si>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</si>
  <si>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</si>
  <si>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</si>
  <si>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</si>
  <si>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</si>
  <si>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</si>
  <si>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</si>
  <si>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</si>
  <si>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</si>
  <si>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</si>
  <si>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</si>
  <si>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</si>
  <si>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</si>
  <si>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</si>
  <si>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</si>
  <si>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</si>
  <si>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</si>
  <si>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</si>
  <si>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</si>
  <si>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</si>
  <si>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</si>
  <si>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</si>
  <si>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</si>
  <si>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</si>
  <si>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</si>
  <si>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</si>
  <si>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</si>
  <si>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</si>
  <si>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</si>
  <si>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</si>
  <si>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</si>
  <si>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</si>
  <si>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</si>
  <si>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</si>
  <si>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</si>
  <si>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</si>
  <si>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</si>
  <si>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</si>
  <si>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</si>
  <si>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</si>
  <si>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</si>
  <si>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</si>
  <si>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</si>
  <si>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</si>
  <si>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</si>
  <si>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</si>
  <si>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</si>
  <si>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</si>
  <si>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</si>
  <si>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</si>
  <si>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</si>
  <si>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</si>
  <si>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</si>
  <si>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</si>
  <si>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</si>
  <si>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</si>
  <si>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</si>
  <si>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</si>
  <si>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</si>
  <si>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</si>
  <si>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</si>
  <si>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</si>
  <si>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</si>
  <si>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</si>
  <si>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</si>
  <si>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</si>
  <si>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</si>
  <si>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</si>
  <si>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</si>
  <si>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</si>
  <si>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</si>
  <si>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</si>
  <si>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</si>
  <si>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</si>
  <si>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</si>
  <si>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</si>
  <si>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</si>
  <si>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</si>
  <si>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</si>
  <si>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</si>
  <si>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</si>
  <si>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</si>
  <si>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</si>
  <si>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</si>
  <si>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</si>
  <si>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</si>
  <si>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</si>
  <si>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</si>
  <si>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</si>
  <si>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</si>
  <si>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</si>
  <si>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</si>
  <si>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</si>
  <si>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</si>
  <si>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</si>
  <si>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</si>
  <si>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</si>
  <si>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</si>
  <si>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</si>
  <si>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</si>
  <si>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</si>
  <si>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</si>
  <si>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</si>
  <si>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</si>
  <si>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</si>
  <si>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</si>
  <si>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</si>
  <si>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</si>
  <si>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</si>
  <si>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</si>
  <si>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</si>
  <si>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</si>
  <si>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</si>
  <si>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</si>
  <si>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</si>
  <si>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</si>
  <si>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</si>
  <si>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</si>
  <si>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</si>
  <si>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</si>
  <si>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</si>
  <si>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</si>
  <si>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</si>
  <si>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</si>
  <si>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</si>
  <si>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</si>
  <si>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</si>
  <si>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</si>
  <si>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</si>
  <si>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</si>
  <si>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</si>
  <si>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</si>
  <si>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</si>
  <si>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</si>
  <si>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</si>
  <si>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</si>
  <si>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</si>
  <si>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</si>
  <si>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</si>
  <si>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</si>
  <si>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</si>
  <si>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</si>
  <si>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</si>
  <si>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</si>
  <si>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</si>
  <si>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</si>
  <si>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</si>
  <si>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</si>
  <si>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</si>
  <si>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</si>
  <si>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</si>
  <si>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</si>
  <si>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</si>
  <si>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</si>
  <si>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</si>
  <si>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</si>
  <si>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</si>
  <si>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</si>
  <si>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</si>
  <si>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</si>
  <si>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</si>
  <si>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</si>
  <si>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</si>
  <si>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</si>
  <si>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</si>
  <si>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</si>
  <si>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</si>
  <si>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</si>
  <si>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</si>
  <si>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</si>
  <si>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</si>
  <si>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</si>
  <si>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</si>
  <si>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</si>
  <si>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</si>
  <si>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</si>
  <si>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</si>
  <si>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</si>
  <si>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</si>
  <si>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</si>
  <si>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</si>
  <si>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</si>
  <si>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</si>
  <si>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</si>
  <si>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</si>
  <si>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</si>
  <si>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</si>
  <si>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</si>
  <si>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</si>
  <si>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</si>
  <si>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</si>
  <si>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</si>
  <si>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</si>
  <si>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</si>
  <si>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</si>
  <si>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</si>
  <si>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</si>
  <si>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</si>
  <si>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</si>
  <si>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</si>
  <si>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</si>
  <si>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</si>
  <si>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</si>
  <si>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</si>
  <si>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</si>
  <si>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</si>
  <si>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</si>
  <si>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</si>
  <si>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</si>
  <si>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</si>
  <si>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</si>
  <si>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</si>
  <si>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</si>
  <si>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</si>
  <si>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</si>
  <si>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</si>
  <si>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</si>
  <si>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</si>
  <si>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</si>
  <si>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</si>
  <si>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</si>
  <si>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</si>
  <si>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</si>
  <si>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</si>
  <si>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</si>
  <si>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</si>
  <si>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</si>
  <si>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</si>
  <si>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</si>
  <si>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</si>
  <si>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</si>
  <si>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</si>
  <si>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</si>
  <si>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</si>
  <si>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</si>
  <si>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</si>
  <si>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</si>
  <si>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</si>
  <si>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</si>
  <si>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</si>
  <si>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</si>
  <si>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</si>
  <si>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</si>
  <si>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</si>
  <si>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</si>
  <si>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</si>
  <si>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</si>
  <si>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</si>
  <si>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</si>
  <si>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</si>
  <si>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</si>
  <si>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</si>
  <si>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</si>
  <si>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</si>
  <si>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</si>
  <si>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</si>
  <si>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</si>
  <si>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</si>
  <si>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</si>
  <si>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</si>
  <si>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</si>
  <si>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</si>
  <si>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</si>
  <si>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</si>
  <si>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</si>
  <si>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</si>
  <si>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</si>
  <si>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</si>
  <si>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</si>
  <si>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</si>
  <si>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</si>
  <si>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</si>
  <si>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</si>
  <si>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</si>
  <si>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</si>
  <si>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</si>
  <si>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</si>
  <si>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</si>
  <si>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</si>
  <si>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</si>
  <si>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</si>
  <si>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</si>
  <si>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</si>
  <si>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</si>
  <si>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</si>
  <si>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</si>
  <si>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</si>
  <si>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</si>
  <si>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</si>
  <si>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</si>
  <si>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</si>
  <si>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</si>
  <si>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</si>
  <si>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</si>
  <si>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</si>
  <si>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</si>
  <si>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</si>
  <si>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</si>
  <si>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</si>
  <si>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</si>
  <si>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</si>
  <si>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</si>
  <si>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</si>
  <si>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</si>
  <si>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</si>
  <si>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</si>
  <si>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</si>
  <si>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</si>
  <si>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</si>
  <si>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</si>
  <si>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</si>
  <si>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</si>
  <si>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</si>
  <si>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</si>
  <si>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</si>
  <si>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</si>
  <si>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</si>
  <si>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</si>
  <si>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</si>
  <si>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</si>
  <si>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</si>
  <si>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</si>
  <si>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</si>
  <si>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</si>
  <si>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</si>
  <si>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</si>
  <si>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</si>
  <si>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</si>
  <si>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</si>
  <si>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</si>
  <si>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</si>
  <si>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</si>
  <si>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</si>
  <si>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</si>
  <si>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</si>
  <si>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</si>
  <si>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</si>
  <si>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</si>
  <si>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</si>
  <si>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</si>
  <si>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</si>
  <si>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</si>
  <si>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</si>
  <si>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</si>
  <si>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</si>
  <si>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</si>
  <si>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</si>
  <si>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</si>
  <si>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</si>
  <si>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</si>
  <si>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</si>
  <si>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</si>
  <si>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</si>
  <si>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</si>
  <si>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</si>
  <si>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</si>
  <si>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</si>
  <si>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</si>
  <si>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</si>
  <si>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</si>
  <si>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</si>
  <si>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</si>
  <si>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</si>
  <si>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</si>
  <si>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</si>
  <si>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</si>
  <si>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</si>
  <si>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</si>
  <si>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</si>
  <si>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</si>
  <si>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</si>
  <si>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</si>
  <si>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</si>
  <si>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</si>
  <si>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</si>
  <si>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</si>
  <si>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</si>
  <si>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</si>
  <si>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</si>
  <si>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</si>
  <si>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</si>
  <si>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</si>
  <si>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</si>
  <si>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</si>
  <si>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</si>
  <si>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</si>
  <si>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</si>
  <si>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</si>
  <si>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</si>
  <si>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</si>
  <si>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</si>
  <si>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</si>
  <si>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</si>
  <si>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</si>
  <si>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</si>
  <si>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</si>
  <si>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</si>
  <si>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</si>
  <si>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</si>
  <si>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</si>
  <si>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</si>
  <si>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</si>
  <si>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</si>
  <si>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</si>
  <si>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</si>
  <si>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</si>
  <si>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</si>
  <si>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</si>
  <si>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</si>
  <si>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</si>
  <si>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</si>
  <si>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</si>
  <si>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</si>
  <si>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</si>
  <si>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</si>
  <si>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</si>
  <si>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</si>
  <si>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</si>
  <si>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</si>
  <si>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</si>
  <si>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</si>
  <si>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</si>
  <si>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</si>
  <si>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</si>
  <si>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</si>
  <si>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</si>
  <si>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</si>
  <si>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</si>
  <si>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</si>
  <si>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</si>
  <si>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</si>
  <si>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</si>
  <si>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</si>
  <si>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</si>
  <si>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</si>
  <si>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</si>
  <si>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</si>
  <si>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</si>
  <si>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</si>
  <si>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</si>
  <si>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</si>
  <si>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</si>
  <si>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</si>
  <si>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</si>
  <si>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</si>
  <si>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</si>
  <si>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</si>
  <si>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</si>
  <si>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</si>
  <si>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</si>
  <si>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</si>
  <si>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</si>
  <si>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</si>
  <si>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</si>
  <si>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</si>
  <si>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</si>
  <si>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</si>
  <si>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</si>
  <si>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</si>
  <si>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</si>
  <si>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</si>
  <si>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</si>
  <si>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</si>
  <si>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</si>
  <si>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</si>
  <si>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</si>
  <si>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</si>
  <si>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</si>
  <si>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</si>
  <si>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</si>
  <si>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</si>
  <si>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</si>
  <si>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</si>
  <si>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</si>
  <si>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</si>
  <si>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</si>
  <si>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</si>
  <si>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</si>
  <si>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</si>
  <si>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</si>
  <si>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</si>
  <si>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</si>
  <si>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</si>
  <si>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</si>
  <si>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</si>
  <si>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</si>
  <si>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</si>
  <si>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</si>
  <si>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</si>
  <si>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</si>
  <si>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</si>
  <si>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</si>
  <si>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</si>
  <si>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</si>
  <si>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</si>
  <si>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</si>
  <si>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</si>
  <si>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</si>
  <si>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</si>
  <si>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</si>
  <si>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</si>
  <si>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</si>
  <si>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</si>
  <si>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</si>
  <si>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</si>
  <si>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</si>
  <si>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</si>
  <si>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</si>
  <si>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</si>
  <si>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</si>
  <si>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</si>
  <si>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</si>
  <si>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</si>
  <si>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</si>
  <si>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</si>
  <si>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</si>
  <si>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</si>
  <si>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</si>
  <si>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</si>
  <si>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</si>
  <si>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</si>
  <si>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</si>
  <si>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</si>
  <si>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</si>
  <si>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</si>
  <si>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</si>
  <si>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</si>
  <si>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</si>
  <si>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</si>
  <si>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</si>
  <si>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</si>
  <si>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</si>
  <si>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</si>
  <si>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</si>
  <si>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</si>
  <si>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</si>
  <si>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</si>
  <si>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</si>
  <si>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</si>
  <si>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</si>
  <si>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</si>
  <si>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</si>
  <si>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</si>
  <si>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</si>
  <si>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</si>
  <si>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</si>
  <si>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</si>
  <si>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</si>
  <si>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</si>
  <si>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</si>
  <si>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</si>
  <si>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</si>
  <si>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</si>
  <si>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</si>
  <si>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</si>
  <si>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</si>
  <si>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</si>
  <si>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</si>
  <si>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</si>
  <si>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</si>
  <si>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</si>
  <si>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</si>
  <si>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</si>
  <si>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</si>
  <si>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</si>
  <si>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</si>
  <si>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</si>
  <si>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</si>
  <si>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</si>
  <si>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</si>
  <si>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</si>
  <si>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</si>
  <si>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</si>
  <si>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</si>
  <si>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</si>
  <si>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</si>
  <si>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</si>
  <si>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</si>
  <si>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</si>
  <si>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</si>
  <si>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</si>
  <si>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</si>
  <si>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</si>
  <si>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</si>
  <si>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</si>
  <si>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</si>
  <si>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</si>
  <si>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</si>
  <si>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</si>
  <si>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</si>
  <si>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</si>
  <si>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</si>
  <si>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</si>
  <si>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</si>
  <si>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</si>
  <si>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</si>
  <si>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</si>
  <si>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</si>
  <si>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</si>
  <si>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</si>
  <si>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</si>
  <si>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</si>
  <si>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</si>
  <si>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</si>
  <si>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</si>
  <si>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</si>
  <si>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</si>
  <si>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</si>
  <si>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</si>
  <si>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</si>
  <si>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</si>
  <si>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</si>
  <si>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</si>
  <si>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</si>
  <si>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</si>
  <si>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</si>
  <si>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</si>
  <si>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</si>
  <si>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</si>
  <si>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</si>
  <si>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</si>
  <si>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</si>
  <si>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</si>
  <si>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</si>
  <si>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</si>
  <si>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</si>
  <si>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</si>
  <si>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</si>
  <si>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</si>
  <si>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</si>
  <si>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</si>
  <si>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</si>
  <si>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</si>
  <si>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</si>
  <si>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</si>
  <si>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</si>
  <si>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</si>
  <si>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</si>
  <si>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</si>
  <si>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</si>
  <si>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</si>
  <si>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</si>
  <si>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</si>
  <si>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</si>
  <si>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</si>
  <si>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</si>
  <si>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</si>
  <si>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</si>
  <si>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</si>
  <si>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</si>
  <si>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</si>
  <si>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</si>
  <si>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</si>
  <si>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</si>
  <si>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</si>
  <si>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</si>
  <si>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</si>
  <si>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</si>
  <si>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</si>
  <si>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</si>
  <si>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</si>
  <si>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</si>
  <si>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</si>
  <si>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</si>
  <si>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</si>
  <si>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</si>
  <si>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</si>
  <si>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</si>
  <si>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</si>
  <si>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</si>
  <si>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</si>
  <si>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</si>
  <si>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</si>
  <si>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</si>
  <si>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</si>
  <si>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</si>
  <si>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</si>
  <si>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</si>
  <si>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</si>
  <si>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</si>
  <si>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</si>
  <si>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</si>
  <si>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</si>
  <si>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</si>
  <si>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</si>
  <si>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</si>
  <si>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</si>
  <si>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</si>
  <si>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</si>
  <si>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</si>
  <si>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</si>
  <si>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</si>
  <si>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</si>
  <si>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</si>
  <si>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</si>
  <si>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</si>
  <si>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</si>
  <si>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</si>
  <si>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</si>
  <si>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</si>
  <si>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</si>
  <si>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</si>
  <si>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</si>
  <si>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</si>
  <si>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</si>
  <si>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</si>
  <si>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</si>
  <si>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</si>
  <si>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</si>
  <si>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</si>
  <si>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</si>
  <si>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</si>
  <si>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</si>
  <si>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</si>
  <si>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</si>
  <si>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</si>
  <si>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</si>
  <si>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</si>
  <si>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</si>
  <si>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</si>
  <si>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</si>
  <si>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</si>
  <si>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</si>
  <si>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</si>
  <si>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</si>
  <si>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</si>
  <si>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</si>
  <si>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</si>
  <si>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</si>
  <si>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</si>
  <si>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</si>
  <si>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</si>
  <si>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</si>
  <si>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</si>
  <si>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</si>
  <si>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</si>
  <si>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</si>
  <si>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</si>
  <si>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</si>
  <si>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</si>
  <si>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</si>
  <si>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</si>
  <si>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</si>
  <si>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</si>
  <si>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</si>
  <si>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</si>
  <si>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</si>
  <si>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</si>
  <si>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</si>
  <si>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</si>
  <si>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</si>
  <si>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</si>
  <si>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</si>
  <si>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</si>
  <si>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</si>
  <si>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</si>
  <si>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</si>
  <si>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</si>
  <si>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</si>
  <si>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</si>
  <si>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</si>
  <si>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</si>
  <si>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</si>
  <si>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</si>
  <si>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</si>
  <si>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</si>
  <si>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</si>
  <si>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</si>
  <si>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</si>
  <si>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</si>
  <si>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</si>
  <si>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</si>
  <si>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</si>
  <si>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</si>
  <si>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</si>
  <si>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</si>
  <si>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</si>
  <si>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</si>
  <si>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</si>
  <si>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</si>
  <si>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</si>
  <si>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</si>
  <si>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</si>
  <si>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</si>
  <si>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</si>
  <si>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</si>
  <si>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</si>
  <si>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</si>
  <si>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</si>
  <si>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</si>
  <si>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</si>
  <si>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</si>
  <si>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</si>
  <si>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</si>
  <si>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</si>
  <si>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</si>
  <si>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</si>
  <si>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</si>
  <si>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</si>
  <si>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</si>
  <si>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</si>
  <si>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</si>
  <si>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</si>
  <si>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</si>
  <si>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</si>
  <si>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</si>
  <si>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</si>
  <si>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</si>
  <si>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</si>
  <si>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</si>
  <si>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</si>
  <si>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</si>
  <si>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</si>
  <si>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</si>
  <si>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</si>
  <si>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</si>
  <si>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</si>
  <si>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</si>
  <si>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</si>
  <si>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</si>
  <si>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</si>
  <si>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</si>
  <si>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</si>
  <si>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</si>
  <si>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</si>
  <si>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</si>
  <si>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</si>
  <si>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</si>
  <si>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</si>
  <si>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</si>
  <si>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</si>
  <si>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</si>
  <si>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</si>
  <si>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</si>
  <si>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</si>
  <si>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</si>
  <si>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</si>
  <si>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</si>
  <si>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</si>
  <si>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</si>
  <si>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</si>
  <si>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</si>
  <si>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</si>
  <si>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</si>
  <si>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</si>
  <si>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</si>
  <si>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</si>
  <si>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</si>
  <si>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</si>
  <si>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</si>
  <si>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</si>
  <si>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</si>
  <si>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</si>
  <si>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</si>
  <si>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</si>
  <si>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</si>
  <si>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</si>
  <si>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</si>
  <si>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</si>
  <si>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</si>
  <si>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</si>
  <si>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</si>
  <si>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</si>
  <si>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</si>
  <si>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</si>
  <si>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</si>
  <si>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</si>
  <si>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</si>
  <si>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</si>
  <si>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</si>
  <si>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</si>
  <si>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</si>
  <si>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</si>
  <si>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</si>
  <si>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</si>
  <si>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</si>
  <si>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</si>
  <si>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</si>
  <si>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</si>
  <si>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</si>
  <si>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</si>
  <si>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</si>
  <si>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</si>
  <si>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</si>
  <si>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</si>
  <si>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</si>
  <si>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</si>
  <si>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</si>
  <si>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</si>
  <si>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</si>
  <si>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</si>
  <si>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</si>
  <si>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</si>
  <si>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</si>
  <si>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</si>
  <si>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</si>
  <si>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</si>
  <si>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</si>
  <si>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</si>
  <si>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</si>
  <si>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</si>
  <si>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</si>
  <si>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</si>
  <si>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</si>
  <si>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</si>
  <si>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</si>
  <si>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</si>
  <si>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</si>
  <si>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</si>
  <si>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</si>
  <si>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</si>
  <si>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</si>
  <si>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</si>
  <si>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</si>
  <si>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</si>
  <si>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</si>
  <si>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</si>
  <si>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</si>
  <si>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</si>
  <si>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</si>
  <si>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</si>
  <si>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</si>
  <si>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</si>
  <si>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</si>
  <si>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</si>
  <si>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</si>
  <si>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</si>
  <si>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</si>
  <si>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</si>
  <si>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</si>
  <si>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</si>
  <si>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</si>
  <si>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</si>
  <si>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</si>
  <si>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</si>
  <si>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</si>
  <si>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</si>
  <si>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</si>
  <si>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</si>
  <si>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</si>
  <si>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</si>
  <si>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</si>
  <si>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</si>
  <si>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</si>
  <si>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</si>
  <si>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</si>
  <si>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</si>
  <si>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</si>
  <si>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</si>
  <si>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</si>
  <si>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</si>
  <si>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</si>
  <si>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</si>
  <si>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</si>
  <si>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</si>
  <si>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</si>
  <si>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</si>
  <si>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</si>
  <si>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</si>
  <si>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</si>
  <si>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</si>
  <si>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</si>
  <si>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</si>
  <si>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</si>
  <si>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</si>
  <si>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</si>
  <si>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</si>
  <si>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</si>
  <si>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</si>
  <si>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</si>
  <si>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</si>
  <si>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</si>
  <si>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</si>
  <si>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</si>
  <si>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</si>
  <si>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</si>
  <si>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</si>
  <si>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</si>
  <si>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</si>
  <si>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</si>
  <si>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</si>
  <si>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</si>
  <si>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</si>
  <si>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</si>
  <si>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</si>
  <si>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</si>
  <si>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</si>
  <si>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</si>
  <si>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</si>
  <si>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</si>
  <si>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</si>
  <si>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</si>
  <si>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</si>
  <si>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</si>
  <si>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</si>
  <si>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</si>
  <si>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</si>
  <si>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</si>
  <si>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</si>
  <si>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</si>
  <si>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</si>
  <si>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</si>
  <si>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</si>
  <si>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</si>
  <si>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</si>
  <si>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</si>
  <si>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</si>
  <si>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</si>
  <si>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</si>
  <si>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</si>
  <si>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</si>
  <si>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</si>
  <si>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</si>
  <si>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</si>
  <si>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</si>
  <si>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</si>
  <si>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</si>
  <si>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</si>
  <si>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</si>
  <si>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</si>
  <si>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</si>
  <si>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</si>
  <si>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</si>
  <si>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</si>
  <si>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</si>
  <si>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</si>
  <si>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</si>
  <si>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</si>
  <si>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</si>
  <si>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</si>
  <si>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</si>
  <si>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</si>
  <si>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</si>
  <si>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</si>
  <si>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</si>
  <si>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</si>
  <si>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</si>
  <si>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</si>
  <si>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</si>
  <si>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</si>
  <si>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</si>
  <si>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</si>
  <si>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</si>
  <si>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</si>
  <si>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</si>
  <si>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</si>
  <si>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</si>
  <si>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</si>
  <si>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</si>
  <si>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</si>
  <si>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</si>
  <si>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</si>
  <si>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</si>
  <si>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</si>
  <si>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</si>
  <si>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</si>
  <si>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</si>
  <si>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</si>
  <si>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</si>
  <si>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</si>
  <si>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</si>
  <si>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</si>
  <si>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</si>
  <si>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</si>
  <si>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</si>
  <si>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</si>
  <si>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</si>
  <si>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</si>
  <si>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</si>
  <si>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</si>
  <si>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</si>
  <si>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</si>
  <si>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</si>
  <si>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</si>
  <si>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</si>
  <si>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</si>
  <si>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</si>
  <si>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</si>
  <si>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</si>
  <si>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</si>
  <si>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</si>
  <si>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</si>
  <si>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</si>
  <si>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</si>
  <si>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</si>
  <si>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</si>
  <si>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</si>
  <si>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</si>
  <si>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</si>
  <si>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</si>
  <si>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</si>
  <si>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</si>
  <si>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</si>
  <si>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</si>
  <si>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</si>
  <si>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</si>
  <si>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</si>
  <si>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</si>
  <si>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</si>
  <si>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</si>
  <si>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</si>
  <si>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</si>
  <si>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</si>
  <si>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</si>
  <si>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</si>
  <si>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</si>
  <si>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</si>
  <si>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</si>
  <si>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</si>
  <si>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</si>
  <si>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</si>
  <si>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</si>
  <si>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</si>
  <si>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</si>
  <si>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</si>
  <si>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</si>
  <si>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</si>
  <si>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</si>
  <si>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</si>
  <si>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</si>
  <si>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</si>
  <si>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</si>
  <si>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</si>
  <si>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</si>
  <si>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</si>
  <si>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</si>
  <si>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</si>
  <si>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</si>
  <si>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</si>
  <si>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</si>
  <si>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</si>
  <si>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</si>
  <si>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</si>
  <si>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</si>
  <si>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</si>
  <si>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</si>
  <si>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</si>
  <si>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</si>
  <si>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</si>
  <si>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</si>
  <si>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</si>
  <si>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</si>
  <si>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</si>
  <si>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</si>
  <si>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</si>
  <si>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</si>
  <si>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</si>
  <si>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</si>
  <si>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</si>
  <si>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</si>
  <si>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</si>
  <si>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</si>
  <si>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</si>
  <si>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</si>
  <si>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</si>
  <si>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</si>
  <si>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</si>
  <si>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</si>
  <si>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</si>
  <si>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</si>
  <si>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</si>
  <si>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</si>
  <si>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</si>
  <si>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</si>
  <si>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</si>
  <si>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</si>
  <si>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</si>
  <si>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</si>
  <si>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</si>
  <si>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</si>
  <si>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</si>
  <si>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</si>
  <si>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</si>
  <si>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</si>
  <si>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</si>
  <si>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</si>
  <si>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</si>
  <si>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</si>
  <si>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</si>
  <si>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</si>
  <si>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</si>
  <si>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</si>
  <si>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</si>
  <si>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</si>
  <si>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</si>
  <si>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</si>
  <si>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</si>
  <si>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</si>
  <si>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</si>
  <si>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</si>
  <si>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</si>
  <si>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</si>
  <si>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</si>
  <si>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</si>
  <si>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</si>
  <si>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</si>
  <si>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</si>
  <si>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</si>
  <si>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</si>
  <si>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</si>
  <si>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</si>
  <si>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</si>
  <si>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</si>
  <si>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</si>
  <si>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</si>
  <si>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</si>
  <si>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</si>
  <si>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</si>
  <si>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</si>
  <si>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</si>
  <si>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</si>
  <si>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</si>
  <si>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</si>
  <si>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</si>
  <si>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</si>
  <si>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</si>
  <si>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</si>
  <si>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</si>
  <si>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</si>
  <si>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</si>
  <si>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</si>
  <si>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</si>
  <si>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</si>
  <si>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</si>
  <si>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</si>
  <si>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</si>
  <si>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</si>
  <si>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</si>
  <si>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</si>
  <si>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</si>
  <si>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</si>
  <si>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</si>
  <si>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</si>
  <si>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</si>
  <si>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</si>
  <si>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</si>
  <si>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</si>
  <si>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</si>
  <si>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</si>
  <si>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</si>
  <si>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</si>
  <si>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</si>
  <si>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</si>
  <si>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</si>
  <si>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</si>
  <si>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</si>
  <si>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</si>
  <si>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</si>
  <si>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</si>
  <si>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</si>
  <si>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</si>
  <si>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</si>
  <si>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</si>
  <si>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</si>
  <si>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</si>
  <si>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</si>
  <si>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</si>
  <si>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</si>
  <si>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</si>
  <si>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</si>
  <si>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</si>
  <si>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</si>
  <si>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</si>
  <si>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</si>
  <si>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</si>
  <si>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</si>
  <si>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</si>
  <si>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</si>
  <si>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</si>
  <si>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</si>
  <si>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</si>
  <si>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</si>
  <si>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</si>
  <si>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</si>
  <si>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</si>
  <si>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</si>
  <si>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</si>
  <si>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</si>
  <si>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</si>
  <si>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</si>
  <si>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</si>
  <si>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</si>
  <si>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</si>
  <si>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</si>
  <si>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</si>
  <si>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</si>
  <si>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</si>
  <si>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</si>
  <si>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</si>
  <si>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</si>
  <si>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</si>
  <si>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</si>
  <si>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</si>
  <si>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</si>
  <si>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</si>
  <si>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</si>
  <si>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</si>
  <si>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</si>
  <si>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</si>
  <si>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</si>
  <si>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</si>
  <si>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</si>
  <si>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</si>
  <si>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</si>
  <si>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</si>
  <si>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</si>
  <si>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</si>
  <si>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</si>
  <si>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</si>
  <si>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</si>
  <si>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</si>
  <si>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</si>
  <si>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</si>
  <si>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</si>
  <si>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</si>
  <si>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</si>
  <si>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</si>
  <si>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</si>
  <si>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</si>
  <si>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</si>
  <si>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</si>
  <si>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</si>
  <si>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</si>
  <si>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</si>
  <si>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</si>
  <si>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</si>
  <si>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</si>
  <si>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</si>
  <si>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</si>
  <si>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</si>
  <si>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</si>
  <si>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</si>
  <si>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</si>
  <si>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</si>
  <si>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</si>
  <si>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</si>
  <si>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</si>
  <si>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</si>
  <si>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</si>
  <si>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</si>
  <si>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</si>
  <si>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</si>
  <si>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</si>
  <si>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</si>
  <si>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</si>
  <si>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</si>
  <si>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</si>
  <si>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</si>
  <si>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</si>
  <si>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</si>
  <si>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</si>
  <si>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</si>
  <si>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</si>
  <si>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</si>
  <si>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</si>
  <si>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</si>
  <si>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</si>
  <si>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</si>
  <si>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</si>
  <si>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</si>
  <si>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</si>
  <si>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</si>
  <si>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</si>
  <si>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</si>
  <si>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</si>
  <si>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</si>
  <si>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</si>
  <si>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</si>
  <si>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</si>
  <si>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</si>
  <si>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</si>
  <si>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</si>
  <si>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</si>
  <si>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</si>
  <si>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</si>
  <si>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</si>
  <si>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</si>
  <si>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</si>
  <si>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</si>
  <si>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</si>
  <si>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</si>
  <si>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</si>
  <si>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</si>
  <si>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</si>
  <si>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</si>
  <si>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</si>
  <si>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</si>
  <si>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</si>
  <si>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</si>
  <si>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</si>
  <si>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</si>
  <si>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</si>
  <si>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</si>
  <si>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</si>
  <si>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</si>
  <si>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</si>
  <si>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</si>
  <si>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</si>
  <si>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</si>
  <si>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</si>
  <si>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</si>
  <si>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</si>
  <si>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</si>
  <si>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</si>
  <si>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</si>
  <si>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</si>
  <si>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</si>
  <si>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</si>
  <si>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</si>
  <si>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</si>
  <si>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</si>
  <si>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</si>
  <si>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</si>
  <si>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</si>
  <si>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</si>
  <si>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</si>
  <si>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</si>
  <si>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</si>
  <si>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</si>
  <si>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</si>
  <si>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</si>
  <si>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</si>
  <si>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</si>
  <si>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</si>
  <si>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</si>
  <si>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</si>
  <si>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</si>
  <si>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</si>
  <si>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</si>
  <si>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</si>
  <si>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</si>
  <si>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</si>
  <si>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</si>
  <si>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</si>
  <si>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</si>
  <si>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</si>
  <si>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</si>
  <si>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</si>
  <si>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</si>
  <si>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</si>
  <si>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</si>
  <si>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</si>
  <si>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</si>
  <si>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</si>
  <si>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</si>
  <si>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</si>
  <si>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</si>
  <si>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</si>
  <si>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</si>
  <si>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</si>
  <si>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</si>
  <si>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</si>
  <si>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</si>
  <si>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</si>
  <si>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</si>
  <si>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</si>
  <si>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</si>
  <si>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</si>
  <si>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</si>
  <si>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</si>
  <si>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</si>
  <si>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</si>
  <si>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</si>
  <si>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</si>
  <si>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</si>
  <si>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</si>
  <si>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</si>
  <si>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</si>
  <si>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</si>
  <si>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</si>
  <si>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</si>
  <si>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</si>
  <si>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</si>
  <si>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</si>
  <si>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</si>
  <si>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</si>
  <si>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</si>
  <si>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</si>
  <si>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</si>
  <si>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</si>
  <si>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</si>
  <si>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</si>
  <si>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</si>
  <si>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</si>
  <si>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</si>
  <si>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</si>
  <si>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</si>
  <si>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</si>
  <si>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</si>
  <si>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</si>
  <si>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</si>
  <si>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</si>
  <si>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</si>
  <si>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</si>
  <si>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</si>
  <si>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</si>
  <si>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</si>
  <si>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</si>
  <si>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</si>
  <si>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</si>
  <si>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</si>
  <si>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</si>
  <si>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</si>
  <si>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</si>
  <si>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</si>
  <si>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</si>
  <si>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</si>
  <si>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</si>
  <si>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</si>
  <si>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</si>
  <si>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</si>
  <si>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</si>
  <si>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</si>
  <si>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</si>
  <si>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</si>
  <si>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</si>
  <si>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</si>
  <si>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</si>
  <si>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</si>
  <si>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</si>
  <si>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</si>
  <si>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</si>
  <si>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</si>
  <si>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</si>
  <si>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</si>
  <si>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</si>
  <si>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</si>
  <si>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</si>
  <si>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</si>
  <si>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</si>
  <si>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</si>
  <si>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</si>
  <si>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</si>
  <si>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</si>
  <si>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</si>
  <si>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</si>
  <si>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</si>
  <si>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</si>
  <si>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</si>
  <si>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</si>
  <si>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</si>
  <si>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</si>
  <si>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</si>
  <si>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</si>
  <si>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</si>
  <si>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</si>
  <si>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</si>
  <si>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</si>
  <si>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</si>
  <si>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</si>
  <si>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</si>
  <si>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</si>
  <si>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</si>
  <si>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</si>
  <si>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</si>
  <si>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</si>
  <si>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</si>
  <si>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</si>
  <si>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</si>
  <si>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</si>
  <si>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</si>
  <si>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</si>
  <si>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</si>
  <si>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</si>
  <si>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</si>
  <si>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</si>
  <si>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</si>
  <si>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</si>
  <si>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</si>
  <si>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</si>
  <si>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</si>
  <si>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</si>
  <si>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</si>
  <si>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</si>
  <si>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</si>
  <si>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</si>
  <si>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</si>
  <si>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</si>
  <si>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</si>
  <si>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</si>
  <si>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</si>
  <si>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</si>
  <si>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</si>
  <si>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</si>
  <si>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</si>
  <si>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</si>
  <si>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</si>
  <si>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</si>
  <si>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</si>
  <si>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</si>
  <si>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</si>
  <si>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</si>
  <si>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</si>
  <si>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</si>
  <si>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</si>
  <si>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</si>
  <si>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</si>
  <si>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</si>
  <si>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</si>
  <si>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</si>
  <si>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</si>
  <si>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</si>
  <si>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</si>
  <si>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</si>
  <si>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</si>
  <si>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</si>
  <si>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</si>
  <si>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</si>
  <si>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</si>
  <si>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</si>
  <si>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</si>
  <si>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</si>
  <si>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</si>
  <si>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</si>
  <si>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</si>
  <si>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</si>
  <si>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</si>
  <si>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</si>
  <si>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</si>
  <si>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</si>
  <si>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</si>
  <si>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</si>
  <si>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</si>
  <si>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</si>
  <si>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</si>
  <si>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</si>
  <si>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</si>
  <si>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</si>
  <si>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</si>
  <si>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</si>
  <si>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</si>
  <si>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</si>
  <si>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</si>
  <si>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</si>
  <si>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</si>
  <si>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</si>
  <si>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</si>
  <si>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</si>
  <si>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</si>
  <si>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</si>
  <si>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</si>
  <si>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</si>
  <si>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</si>
  <si>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</si>
  <si>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</si>
  <si>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</si>
  <si>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</si>
  <si>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</si>
  <si>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</si>
  <si>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</si>
  <si>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</si>
  <si>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</si>
  <si>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</si>
  <si>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</si>
  <si>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</si>
  <si>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</si>
  <si>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</si>
  <si>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</si>
  <si>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</si>
  <si>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</si>
  <si>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</si>
  <si>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</si>
  <si>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</si>
  <si>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</si>
  <si>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</si>
  <si>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</si>
  <si>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</si>
  <si>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</si>
  <si>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</si>
  <si>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</si>
  <si>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</si>
  <si>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</si>
  <si>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</si>
  <si>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</si>
  <si>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</si>
  <si>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</si>
  <si>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</si>
  <si>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</si>
  <si>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</si>
  <si>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</si>
  <si>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</si>
  <si>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</si>
  <si>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</si>
  <si>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</si>
  <si>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</si>
  <si>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</si>
  <si>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</si>
  <si>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</si>
  <si>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</si>
  <si>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</si>
  <si>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</si>
  <si>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</si>
  <si>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</si>
  <si>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</si>
  <si>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</si>
  <si>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</si>
  <si>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</si>
  <si>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</si>
  <si>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</si>
  <si>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</si>
  <si>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</si>
  <si>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</si>
  <si>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</si>
  <si>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</si>
  <si>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</si>
  <si>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</si>
  <si>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</si>
  <si>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</si>
  <si>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</si>
  <si>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</si>
  <si>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</si>
  <si>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</si>
  <si>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</si>
  <si>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</si>
  <si>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</si>
  <si>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</si>
  <si>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</si>
  <si>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</si>
  <si>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</si>
  <si>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</si>
  <si>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</si>
  <si>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</si>
  <si>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</si>
  <si>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</si>
  <si>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</si>
  <si>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</si>
  <si>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</si>
  <si>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</si>
  <si>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</si>
  <si>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</si>
  <si>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</si>
  <si>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</si>
  <si>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</si>
  <si>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</si>
  <si>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</si>
  <si>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</si>
  <si>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</si>
  <si>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</si>
  <si>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</si>
  <si>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</si>
  <si>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</si>
  <si>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</si>
  <si>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</si>
  <si>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</si>
  <si>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</si>
  <si>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</si>
  <si>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</si>
  <si>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</si>
  <si>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</si>
  <si>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</si>
  <si>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</si>
  <si>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</si>
  <si>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</si>
  <si>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</si>
  <si>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</si>
  <si>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</si>
  <si>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</si>
  <si>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</si>
  <si>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</si>
  <si>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</si>
  <si>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</si>
  <si>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</si>
  <si>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</si>
  <si>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</si>
  <si>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</si>
  <si>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</si>
  <si>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</si>
  <si>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</si>
  <si>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</si>
  <si>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</si>
  <si>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</si>
  <si>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</si>
  <si>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</si>
  <si>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</si>
  <si>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</si>
  <si>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</si>
  <si>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</si>
  <si>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</si>
  <si>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</si>
  <si>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</si>
  <si>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</si>
  <si>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</si>
  <si>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</si>
  <si>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</si>
  <si>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</si>
  <si>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</si>
  <si>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</si>
  <si>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</si>
  <si>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</si>
  <si>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</si>
  <si>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</si>
  <si>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</si>
  <si>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</si>
  <si>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</si>
  <si>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</si>
  <si>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</si>
  <si>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</si>
  <si>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</si>
  <si>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</si>
  <si>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</si>
  <si>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</si>
  <si>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</si>
  <si>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</si>
  <si>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</si>
  <si>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</si>
  <si>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</si>
  <si>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</si>
  <si>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</si>
  <si>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</si>
  <si>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</si>
  <si>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</si>
  <si>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</si>
  <si>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</si>
  <si>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</si>
  <si>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</si>
  <si>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</si>
  <si>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</si>
  <si>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</si>
  <si>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</si>
  <si>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</si>
  <si>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</si>
  <si>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</si>
  <si>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</si>
  <si>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</si>
  <si>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</si>
  <si>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</si>
  <si>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</si>
  <si>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</si>
  <si>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</si>
  <si>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</si>
  <si>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</si>
  <si>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</si>
  <si>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</si>
  <si>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</si>
  <si>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</si>
  <si>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</si>
  <si>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</si>
  <si>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</si>
  <si>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</si>
  <si>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</si>
  <si>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</si>
  <si>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</si>
  <si>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</si>
  <si>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</si>
  <si>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</si>
  <si>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</si>
  <si>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</si>
  <si>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</si>
  <si>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</si>
  <si>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</si>
  <si>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</si>
  <si>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</si>
  <si>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</si>
  <si>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</si>
  <si>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</si>
  <si>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</si>
  <si>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</si>
  <si>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</si>
  <si>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</si>
  <si>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</si>
  <si>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</si>
  <si>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</si>
  <si>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</si>
  <si>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</si>
  <si>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</si>
  <si>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</si>
  <si>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</si>
  <si>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</si>
  <si>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</si>
  <si>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</si>
  <si>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</si>
  <si>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</si>
  <si>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</si>
  <si>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</si>
  <si>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</si>
  <si>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</si>
  <si>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</si>
  <si>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</si>
  <si>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</si>
  <si>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</si>
  <si>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</si>
  <si>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</si>
  <si>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</si>
  <si>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</si>
  <si>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</si>
  <si>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</si>
  <si>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</si>
  <si>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</si>
  <si>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</si>
  <si>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</si>
  <si>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</si>
  <si>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</si>
  <si>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</si>
  <si>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</si>
  <si>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</si>
  <si>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</si>
  <si>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</si>
  <si>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</si>
  <si>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</si>
  <si>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</si>
  <si>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</si>
  <si>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</si>
  <si>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</si>
  <si>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</si>
  <si>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</si>
  <si>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</si>
  <si>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</si>
  <si>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</si>
  <si>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</si>
  <si>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</si>
  <si>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</si>
  <si>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</si>
  <si>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</si>
  <si>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</si>
  <si>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</si>
  <si>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</si>
  <si>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</si>
  <si>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</si>
  <si>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</si>
  <si>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</si>
  <si>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</si>
  <si>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</si>
  <si>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</si>
  <si>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</si>
  <si>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</si>
  <si>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</si>
  <si>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</si>
  <si>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</si>
  <si>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</si>
  <si>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</si>
  <si>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</si>
  <si>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</si>
  <si>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</si>
  <si>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</si>
  <si>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</si>
  <si>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</si>
  <si>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</si>
  <si>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</si>
  <si>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</si>
  <si>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</si>
  <si>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</si>
  <si>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</si>
  <si>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</si>
  <si>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</si>
  <si>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</si>
  <si>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</si>
  <si>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</si>
  <si>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</si>
  <si>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</si>
  <si>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</si>
  <si>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</si>
  <si>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</si>
  <si>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</si>
  <si>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</si>
  <si>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</si>
  <si>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</si>
  <si>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</si>
  <si>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</si>
  <si>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</si>
  <si>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</si>
  <si>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</si>
  <si>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</si>
  <si>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</si>
  <si>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</si>
  <si>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</si>
  <si>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</si>
  <si>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</si>
  <si>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</si>
  <si>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</si>
  <si>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</si>
  <si>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</si>
  <si>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</si>
  <si>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</si>
  <si>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</si>
  <si>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</si>
  <si>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</si>
  <si>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</si>
  <si>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</si>
  <si>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</si>
  <si>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</si>
  <si>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</si>
  <si>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</si>
  <si>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</si>
  <si>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</si>
  <si>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</si>
  <si>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</si>
  <si>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</si>
  <si>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</si>
  <si>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</si>
  <si>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</si>
  <si>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</si>
  <si>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</si>
  <si>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</si>
  <si>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</si>
  <si>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</si>
  <si>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</si>
  <si>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</si>
  <si>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</si>
  <si>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</si>
  <si>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</si>
  <si>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</si>
  <si>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</si>
  <si>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</si>
  <si>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</si>
  <si>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</si>
  <si>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</si>
  <si>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</si>
  <si>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</si>
  <si>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</si>
  <si>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</si>
  <si>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</si>
  <si>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</si>
  <si>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</si>
  <si>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</si>
  <si>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</si>
  <si>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</si>
  <si>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</si>
  <si>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</si>
  <si>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</si>
  <si>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</si>
  <si>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</si>
  <si>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</si>
  <si>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</si>
  <si>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</si>
  <si>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</si>
  <si>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</si>
  <si>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</si>
  <si>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</si>
  <si>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</si>
  <si>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</si>
  <si>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</si>
  <si>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</si>
  <si>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</si>
  <si>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</si>
  <si>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</si>
  <si>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</si>
  <si>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</si>
  <si>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</si>
  <si>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</si>
  <si>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</si>
  <si>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</si>
  <si>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</si>
  <si>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</si>
  <si>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</si>
  <si>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</si>
  <si>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</si>
  <si>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</si>
  <si>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</si>
  <si>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</si>
  <si>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</si>
  <si>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</si>
  <si>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</si>
  <si>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</si>
  <si>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</si>
  <si>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</si>
  <si>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</si>
  <si>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</si>
  <si>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</si>
  <si>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</si>
  <si>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</si>
  <si>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</si>
  <si>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</si>
  <si>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</si>
  <si>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</si>
  <si>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</si>
  <si>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</si>
  <si>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</si>
  <si>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</si>
  <si>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</si>
  <si>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</si>
  <si>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</si>
  <si>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</si>
  <si>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</si>
  <si>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</si>
  <si>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</si>
  <si>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</si>
  <si>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</si>
  <si>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</si>
  <si>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</si>
  <si>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</si>
  <si>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</si>
  <si>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</si>
  <si>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</si>
  <si>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</si>
  <si>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</si>
  <si>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</si>
  <si>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</si>
  <si>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</si>
  <si>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</si>
  <si>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</si>
  <si>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</si>
  <si>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</si>
  <si>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</si>
  <si>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</si>
  <si>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</si>
  <si>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</si>
  <si>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</si>
  <si>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</si>
  <si>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</si>
  <si>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</si>
  <si>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</si>
  <si>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</si>
  <si>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</si>
  <si>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</si>
  <si>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</si>
  <si>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</si>
  <si>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</si>
  <si>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</si>
  <si>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</si>
  <si>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</si>
  <si>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</si>
  <si>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</si>
  <si>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</si>
  <si>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</si>
  <si>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</si>
  <si>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</si>
  <si>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</si>
  <si>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</si>
  <si>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</si>
  <si>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</si>
  <si>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</si>
  <si>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</si>
  <si>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</si>
  <si>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</si>
  <si>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</si>
  <si>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</si>
  <si>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</si>
  <si>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</si>
  <si>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</si>
  <si>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</si>
  <si>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</si>
  <si>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</si>
  <si>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</si>
  <si>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</si>
  <si>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</si>
  <si>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</si>
  <si>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</si>
  <si>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</si>
  <si>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</si>
  <si>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</si>
  <si>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</si>
  <si>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</si>
  <si>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</si>
  <si>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</si>
  <si>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</si>
  <si>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</si>
  <si>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</si>
  <si>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</si>
  <si>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</si>
  <si>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</si>
  <si>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</si>
  <si>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</si>
  <si>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</si>
  <si>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</si>
  <si>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</si>
  <si>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</si>
  <si>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</si>
  <si>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</si>
  <si>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</si>
  <si>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</si>
  <si>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</si>
  <si>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</si>
  <si>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</si>
  <si>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</si>
  <si>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</si>
  <si>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</si>
  <si>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</si>
  <si>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</si>
  <si>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</si>
  <si>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</si>
  <si>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</si>
  <si>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</si>
  <si>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</si>
  <si>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</si>
  <si>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</si>
  <si>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</si>
  <si>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</si>
  <si>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</si>
  <si>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</si>
  <si>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</si>
  <si>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</si>
  <si>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</si>
  <si>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</si>
  <si>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</si>
  <si>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</si>
  <si>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</si>
  <si>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</si>
  <si>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</si>
  <si>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</si>
  <si>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</si>
  <si>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</si>
  <si>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</si>
  <si>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</si>
  <si>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</si>
  <si>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</si>
  <si>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</si>
  <si>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</si>
  <si>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</si>
  <si>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</si>
  <si>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</si>
  <si>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</si>
  <si>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</si>
  <si>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</si>
  <si>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</si>
  <si>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</si>
  <si>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</si>
  <si>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</si>
  <si>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</si>
  <si>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</si>
  <si>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</si>
  <si>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</si>
  <si>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</si>
  <si>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</si>
  <si>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</si>
  <si>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</si>
  <si>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</si>
  <si>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</si>
  <si>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</si>
  <si>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</si>
  <si>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</si>
  <si>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</si>
  <si>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</si>
  <si>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</si>
  <si>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</si>
  <si>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</si>
  <si>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</si>
  <si>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</si>
  <si>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</si>
  <si>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</si>
  <si>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</si>
  <si>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</si>
  <si>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</si>
  <si>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</si>
  <si>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</si>
  <si>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</si>
  <si>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</si>
  <si>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</si>
  <si>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</si>
  <si>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</si>
  <si>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</si>
  <si>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</si>
  <si>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</si>
  <si>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</si>
  <si>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</si>
  <si>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</si>
  <si>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</si>
  <si>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</si>
  <si>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</si>
  <si>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</si>
  <si>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</si>
  <si>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</si>
  <si>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</si>
  <si>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</si>
  <si>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</si>
  <si>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</si>
  <si>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</si>
  <si>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</si>
  <si>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</si>
  <si>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</si>
  <si>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</si>
  <si>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</si>
  <si>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</si>
  <si>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</si>
  <si>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</si>
  <si>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</si>
  <si>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</si>
  <si>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</si>
  <si>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</si>
  <si>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</si>
  <si>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</si>
  <si>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</si>
  <si>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</si>
  <si>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</si>
  <si>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</si>
  <si>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</si>
  <si>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</si>
  <si>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</si>
  <si>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</si>
  <si>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</si>
  <si>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</si>
  <si>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</si>
  <si>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</si>
  <si>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</si>
  <si>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</si>
  <si>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</si>
  <si>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</si>
  <si>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</si>
  <si>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</si>
  <si>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</si>
  <si>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</si>
  <si>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</si>
  <si>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</si>
  <si>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</si>
  <si>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</si>
  <si>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</si>
  <si>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</si>
  <si>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</si>
  <si>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</si>
  <si>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</si>
  <si>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</si>
  <si>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</si>
  <si>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</si>
  <si>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</si>
  <si>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</si>
  <si>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</si>
  <si>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</si>
  <si>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</si>
  <si>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</si>
  <si>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</si>
  <si>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</si>
  <si>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</si>
  <si>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</si>
  <si>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</si>
  <si>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</si>
  <si>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</si>
  <si>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</si>
  <si>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</si>
  <si>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</si>
  <si>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</si>
  <si>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</si>
  <si>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</si>
  <si>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</si>
  <si>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</si>
  <si>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</si>
  <si>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</si>
  <si>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</si>
  <si>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</si>
  <si>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</si>
  <si>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</si>
  <si>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</si>
  <si>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</si>
  <si>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</si>
  <si>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</si>
  <si>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</si>
  <si>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</si>
  <si>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</si>
  <si>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</si>
  <si>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</si>
  <si>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</si>
  <si>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</si>
  <si>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</si>
  <si>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</si>
  <si>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</si>
  <si>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</si>
  <si>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</si>
  <si>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</si>
  <si>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</si>
  <si>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</si>
  <si>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</si>
  <si>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</si>
  <si>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</si>
  <si>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</si>
  <si>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</si>
  <si>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</si>
  <si>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</si>
  <si>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</si>
  <si>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</si>
  <si>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</si>
  <si>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</si>
  <si>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</si>
  <si>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</si>
  <si>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</si>
  <si>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</si>
  <si>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</si>
  <si>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</si>
  <si>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</si>
  <si>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</si>
  <si>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</si>
  <si>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</si>
  <si>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</si>
  <si>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</si>
  <si>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</si>
  <si>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</si>
  <si>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</si>
  <si>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</si>
  <si>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</si>
  <si>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</si>
  <si>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</si>
  <si>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</si>
  <si>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</si>
  <si>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</si>
  <si>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</si>
  <si>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</si>
  <si>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</si>
  <si>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</si>
  <si>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</si>
  <si>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</si>
  <si>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</si>
  <si>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</si>
  <si>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</si>
  <si>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</si>
  <si>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</si>
  <si>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</si>
  <si>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</si>
  <si>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</si>
  <si>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</si>
  <si>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</si>
  <si>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</si>
  <si>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</si>
  <si>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</si>
  <si>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</si>
  <si>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</si>
  <si>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</si>
  <si>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</si>
  <si>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</si>
  <si>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</si>
  <si>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</si>
  <si>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</si>
  <si>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</si>
  <si>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</si>
  <si>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</si>
  <si>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</si>
  <si>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</si>
  <si>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</si>
  <si>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</si>
  <si>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</si>
  <si>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</si>
  <si>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</si>
  <si>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</si>
  <si>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</si>
  <si>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</si>
  <si>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</si>
  <si>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</si>
  <si>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</si>
  <si>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</si>
  <si>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</si>
  <si>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</si>
  <si>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</si>
  <si>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</si>
  <si>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</si>
  <si>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</si>
  <si>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</si>
  <si>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</si>
  <si>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</si>
  <si>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</si>
  <si>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</si>
  <si>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</si>
  <si>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</si>
  <si>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</si>
  <si>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</si>
  <si>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</si>
  <si>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</si>
  <si>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</si>
  <si>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</si>
  <si>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</si>
  <si>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</si>
  <si>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</si>
  <si>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</si>
  <si>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</si>
  <si>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</si>
  <si>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</si>
  <si>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</si>
  <si>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</si>
  <si>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</si>
  <si>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</si>
  <si>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</si>
  <si>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</si>
  <si>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</si>
  <si>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</si>
  <si>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</si>
  <si>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</si>
  <si>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</si>
  <si>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</si>
  <si>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</si>
  <si>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</si>
  <si>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</si>
  <si>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</si>
  <si>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</si>
  <si>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</si>
  <si>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</si>
  <si>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</si>
  <si>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</si>
  <si>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</si>
  <si>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</si>
  <si>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</si>
  <si>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</si>
  <si>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</si>
  <si>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</si>
  <si>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</si>
  <si>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</si>
  <si>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</si>
  <si>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</si>
  <si>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</si>
  <si>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</si>
  <si>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</si>
  <si>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</si>
  <si>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</si>
  <si>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</si>
  <si>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</si>
  <si>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</si>
  <si>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</si>
  <si>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</si>
  <si>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</si>
  <si>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</si>
  <si>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</si>
  <si>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</si>
  <si>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</si>
  <si>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</si>
  <si>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</si>
  <si>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</si>
  <si>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</si>
  <si>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</si>
  <si>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</si>
  <si>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</si>
  <si>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</si>
  <si>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</si>
  <si>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</si>
  <si>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</si>
  <si>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</si>
  <si>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</si>
  <si>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</si>
  <si>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</si>
  <si>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</si>
  <si>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</si>
  <si>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</si>
  <si>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</si>
  <si>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</si>
  <si>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</si>
  <si>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</si>
  <si>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</si>
  <si>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</si>
  <si>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</si>
  <si>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</si>
  <si>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</si>
  <si>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</si>
  <si>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</si>
  <si>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</si>
  <si>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</si>
  <si>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</si>
  <si>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</si>
  <si>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</si>
  <si>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</si>
  <si>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</si>
  <si>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</si>
  <si>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</si>
  <si>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</si>
  <si>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</si>
  <si>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</si>
  <si>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</si>
  <si>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</si>
  <si>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</si>
  <si>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</si>
  <si>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</si>
  <si>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</si>
  <si>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</si>
  <si>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</si>
  <si>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</si>
  <si>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</si>
  <si>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</si>
  <si>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</si>
  <si>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</si>
  <si>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</si>
  <si>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</si>
  <si>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</si>
  <si>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</si>
  <si>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</si>
  <si>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</si>
  <si>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</si>
  <si>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</si>
  <si>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</si>
  <si>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</si>
  <si>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</si>
  <si>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</si>
  <si>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</si>
  <si>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</si>
  <si>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</si>
  <si>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</si>
  <si>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</si>
  <si>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</si>
  <si>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</si>
  <si>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</si>
  <si>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</si>
  <si>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</si>
  <si>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</si>
  <si>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</si>
  <si>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</si>
  <si>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</si>
  <si>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</si>
  <si>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</si>
  <si>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</si>
  <si>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</si>
  <si>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</si>
  <si>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</si>
  <si>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</si>
  <si>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</si>
  <si>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</si>
  <si>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</si>
  <si>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</si>
  <si>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</si>
  <si>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</si>
  <si>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</si>
  <si>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</si>
  <si>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</si>
  <si>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</si>
  <si>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</si>
  <si>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</si>
  <si>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</si>
  <si>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</si>
  <si>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</si>
  <si>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</si>
  <si>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</si>
  <si>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</si>
  <si>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</si>
  <si>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</si>
  <si>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</si>
  <si>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</si>
  <si>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</si>
  <si>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</si>
  <si>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</si>
  <si>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</si>
  <si>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</si>
  <si>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</si>
  <si>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</si>
  <si>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</si>
  <si>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</si>
  <si>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</si>
  <si>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</si>
  <si>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</si>
  <si>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</si>
  <si>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</si>
  <si>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</si>
  <si>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</si>
  <si>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</si>
  <si>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</si>
  <si>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</si>
  <si>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</si>
  <si>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</si>
  <si>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</si>
  <si>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</si>
  <si>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</si>
  <si>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</si>
  <si>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</si>
  <si>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</si>
  <si>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</si>
  <si>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</si>
  <si>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</si>
  <si>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</si>
  <si>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</si>
  <si>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</si>
  <si>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</si>
  <si>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</si>
  <si>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</si>
  <si>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</si>
  <si>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</si>
  <si>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</si>
  <si>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</si>
  <si>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</si>
  <si>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</si>
  <si>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</si>
  <si>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</si>
  <si>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</si>
  <si>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</si>
  <si>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</si>
  <si>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</si>
  <si>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</si>
  <si>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</si>
  <si>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</si>
  <si>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</si>
  <si>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</si>
  <si>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</si>
  <si>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</si>
  <si>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</si>
  <si>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</si>
  <si>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</si>
  <si>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</si>
  <si>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</si>
  <si>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</si>
  <si>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</si>
  <si>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</si>
  <si>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</si>
  <si>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</si>
  <si>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</si>
  <si>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</si>
  <si>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</si>
  <si>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</si>
  <si>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</si>
  <si>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</si>
  <si>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</si>
  <si>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</si>
  <si>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</si>
  <si>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</si>
  <si>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</si>
  <si>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</si>
  <si>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</si>
  <si>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</si>
  <si>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</si>
  <si>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</si>
  <si>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</si>
  <si>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</si>
  <si>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</si>
  <si>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</si>
  <si>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</si>
  <si>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</si>
  <si>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</si>
  <si>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</si>
  <si>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</si>
  <si>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</si>
  <si>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</si>
  <si>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</si>
  <si>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</si>
  <si>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</si>
  <si>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</si>
  <si>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</si>
  <si>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</si>
  <si>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</si>
  <si>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</si>
  <si>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</si>
  <si>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</si>
  <si>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</si>
  <si>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</si>
  <si>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</si>
  <si>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</si>
  <si>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</si>
  <si>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</si>
  <si>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</si>
  <si>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</si>
  <si>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</si>
  <si>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</si>
  <si>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</si>
  <si>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</si>
  <si>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</si>
  <si>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</si>
  <si>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</si>
  <si>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</si>
  <si>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</si>
  <si>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</si>
  <si>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</si>
  <si>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</si>
  <si>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</si>
  <si>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</si>
  <si>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</si>
  <si>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</si>
  <si>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</si>
  <si>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</si>
  <si>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</si>
  <si>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</si>
  <si>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</si>
  <si>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</si>
  <si>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</si>
  <si>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</si>
  <si>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</si>
  <si>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</si>
  <si>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</si>
  <si>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</si>
  <si>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</si>
  <si>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</si>
  <si>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</si>
  <si>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</si>
  <si>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</si>
  <si>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</si>
  <si>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</si>
  <si>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</si>
  <si>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</si>
  <si>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</si>
  <si>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</si>
  <si>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</si>
  <si>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</si>
  <si>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</si>
  <si>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</si>
  <si>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</si>
  <si>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</si>
  <si>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</si>
  <si>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</si>
  <si>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</si>
  <si>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</si>
  <si>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</si>
  <si>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</si>
  <si>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</si>
  <si>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</si>
  <si>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</si>
  <si>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</si>
  <si>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</si>
  <si>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</si>
  <si>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</si>
  <si>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</si>
  <si>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</si>
  <si>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</si>
  <si>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</si>
  <si>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</si>
  <si>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</si>
  <si>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</si>
  <si>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</si>
  <si>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</si>
  <si>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</si>
  <si>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</si>
  <si>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</si>
  <si>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</si>
  <si>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</si>
  <si>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</si>
  <si>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</si>
  <si>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</si>
  <si>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</si>
  <si>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</si>
  <si>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</si>
  <si>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</si>
  <si>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</si>
  <si>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</si>
  <si>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</si>
  <si>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</si>
  <si>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</si>
  <si>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</si>
  <si>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</si>
  <si>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</si>
  <si>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</si>
  <si>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</si>
  <si>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</si>
  <si>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</si>
  <si>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</si>
  <si>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</si>
  <si>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</si>
  <si>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</si>
  <si>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</si>
  <si>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</si>
  <si>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</si>
  <si>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</si>
  <si>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</si>
  <si>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</si>
  <si>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</si>
  <si>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</si>
  <si>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</si>
  <si>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</si>
  <si>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</si>
  <si>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</si>
  <si>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</si>
  <si>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</si>
  <si>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</si>
  <si>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</si>
  <si>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</si>
  <si>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</si>
  <si>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</si>
  <si>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</si>
  <si>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</si>
  <si>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</si>
  <si>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</si>
  <si>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</si>
  <si>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</si>
  <si>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</si>
  <si>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</si>
  <si>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</si>
  <si>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</si>
  <si>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</si>
  <si>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</si>
  <si>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</si>
  <si>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</si>
  <si>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</si>
  <si>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</si>
  <si>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</si>
  <si>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</si>
  <si>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</si>
  <si>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</si>
  <si>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</si>
  <si>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</si>
  <si>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</si>
  <si>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</si>
  <si>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</si>
  <si>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</si>
  <si>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</si>
  <si>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</si>
  <si>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</si>
  <si>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</si>
  <si>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</si>
  <si>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</si>
  <si>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</si>
  <si>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</si>
  <si>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</si>
  <si>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</si>
  <si>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</si>
  <si>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</si>
  <si>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</si>
  <si>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</si>
  <si>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</si>
  <si>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</si>
  <si>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</si>
  <si>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</si>
  <si>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</si>
  <si>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</si>
  <si>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</si>
  <si>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</si>
  <si>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</si>
  <si>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</si>
  <si>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</si>
  <si>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</si>
  <si>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</si>
  <si>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</si>
  <si>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</si>
  <si>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</si>
  <si>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</si>
  <si>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</si>
  <si>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</si>
  <si>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</si>
  <si>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</si>
  <si>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</si>
  <si>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</si>
  <si>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</si>
  <si>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</si>
  <si>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</si>
  <si>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</si>
  <si>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</si>
  <si>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</si>
  <si>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</si>
  <si>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</si>
  <si>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</si>
  <si>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</si>
  <si>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</si>
  <si>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</si>
  <si>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</si>
  <si>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</si>
  <si>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</si>
  <si>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</si>
  <si>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</si>
  <si>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</si>
  <si>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</si>
  <si>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</si>
  <si>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</si>
  <si>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</si>
  <si>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</si>
  <si>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</si>
  <si>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</si>
  <si>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</si>
  <si>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</si>
  <si>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</si>
  <si>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</si>
  <si>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</si>
  <si>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</si>
  <si>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</si>
  <si>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</si>
  <si>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</si>
  <si>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</si>
  <si>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</si>
  <si>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</si>
  <si>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</si>
  <si>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</si>
  <si>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</si>
  <si>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</si>
  <si>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</si>
  <si>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</si>
  <si>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</si>
  <si>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</si>
  <si>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</si>
  <si>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</si>
  <si>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</si>
  <si>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</si>
  <si>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</si>
  <si>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</si>
  <si>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</si>
  <si>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</si>
  <si>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</si>
  <si>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</si>
  <si>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</si>
  <si>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</si>
  <si>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</si>
  <si>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</si>
  <si>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</si>
  <si>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</si>
  <si>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</si>
  <si>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</si>
  <si>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</si>
  <si>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</si>
  <si>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</si>
  <si>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</si>
  <si>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</si>
  <si>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</si>
  <si>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</si>
  <si>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</si>
  <si>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</si>
  <si>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</si>
  <si>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</si>
  <si>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</si>
  <si>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</si>
  <si>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</si>
  <si>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</si>
  <si>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</si>
  <si>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</si>
  <si>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</si>
  <si>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</si>
  <si>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</si>
  <si>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</si>
  <si>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</si>
  <si>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</si>
  <si>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</si>
  <si>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</si>
  <si>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</si>
  <si>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</si>
  <si>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</si>
  <si>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</si>
  <si>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</si>
  <si>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</si>
  <si>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</si>
  <si>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</si>
  <si>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</si>
  <si>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</si>
  <si>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</si>
  <si>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</si>
  <si>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</si>
  <si>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</si>
  <si>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</si>
  <si>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</si>
  <si>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</si>
  <si>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</si>
  <si>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</si>
  <si>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</si>
  <si>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</si>
  <si>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</si>
  <si>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</si>
  <si>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</si>
  <si>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</si>
  <si>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</si>
  <si>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</si>
  <si>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</si>
  <si>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</si>
  <si>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</si>
  <si>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</si>
  <si>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</si>
  <si>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</si>
  <si>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</si>
  <si>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</si>
  <si>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</si>
  <si>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</si>
  <si>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</si>
  <si>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</si>
  <si>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</si>
  <si>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</si>
  <si>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</si>
  <si>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</si>
  <si>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</si>
  <si>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</si>
  <si>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</si>
  <si>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</si>
  <si>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</si>
  <si>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</si>
  <si>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</si>
  <si>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</si>
  <si>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</si>
  <si>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</si>
  <si>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</si>
  <si>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</si>
  <si>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</si>
  <si>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</si>
  <si>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</si>
  <si>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</si>
  <si>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</si>
  <si>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</si>
  <si>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</si>
  <si>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</si>
  <si>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</si>
  <si>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</si>
  <si>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</si>
  <si>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</si>
  <si>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</si>
  <si>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</si>
  <si>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</si>
  <si>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</si>
  <si>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</si>
  <si>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</si>
  <si>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</si>
  <si>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</si>
  <si>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</si>
  <si>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</si>
  <si>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</si>
  <si>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</si>
  <si>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</si>
  <si>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</si>
  <si>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</si>
  <si>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</si>
  <si>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</si>
  <si>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</si>
  <si>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</si>
  <si>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</si>
  <si>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</si>
  <si>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</si>
  <si>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</si>
  <si>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</si>
  <si>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</si>
  <si>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</si>
  <si>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</si>
  <si>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</si>
  <si>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</si>
  <si>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</si>
  <si>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</si>
  <si>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</si>
  <si>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</si>
  <si>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</si>
  <si>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</si>
  <si>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</si>
  <si>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</si>
  <si>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</si>
  <si>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</si>
  <si>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</si>
  <si>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</si>
  <si>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</si>
  <si>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</si>
  <si>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</si>
  <si>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</si>
  <si>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</si>
  <si>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</si>
  <si>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</si>
  <si>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</si>
  <si>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</si>
  <si>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</si>
  <si>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</si>
  <si>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</si>
  <si>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</si>
  <si>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</si>
  <si>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</si>
  <si>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</si>
  <si>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</si>
  <si>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</si>
  <si>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</si>
  <si>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</si>
  <si>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</si>
  <si>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</si>
  <si>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</si>
  <si>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</si>
  <si>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</si>
  <si>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</si>
  <si>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</si>
  <si>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</si>
  <si>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</si>
  <si>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</si>
  <si>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</si>
  <si>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</si>
  <si>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</si>
  <si>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</si>
  <si>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</si>
  <si>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</si>
  <si>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</si>
  <si>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</si>
  <si>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</si>
  <si>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</si>
  <si>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</si>
  <si>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</si>
  <si>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</si>
  <si>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</si>
  <si>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</si>
  <si>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</si>
  <si>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</si>
  <si>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</si>
  <si>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</si>
  <si>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</si>
  <si>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</si>
  <si>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</si>
  <si>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</si>
  <si>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</si>
  <si>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</si>
  <si>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</si>
  <si>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</si>
  <si>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</si>
  <si>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</si>
  <si>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</si>
  <si>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</si>
  <si>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</si>
  <si>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</si>
  <si>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</si>
  <si>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</si>
  <si>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</si>
  <si>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</si>
  <si>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</si>
  <si>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</si>
  <si>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</si>
  <si>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</si>
  <si>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</si>
  <si>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</si>
  <si>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</si>
  <si>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</si>
  <si>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</si>
  <si>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</si>
  <si>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</si>
  <si>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</si>
  <si>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</si>
  <si>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</si>
  <si>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</si>
  <si>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</si>
  <si>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</si>
  <si>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</si>
  <si>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</si>
  <si>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</si>
  <si>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</si>
  <si>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</si>
  <si>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</si>
  <si>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</si>
  <si>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</si>
  <si>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</si>
  <si>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</si>
  <si>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</si>
  <si>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</si>
  <si>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</si>
  <si>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</si>
  <si>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</si>
  <si>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</si>
  <si>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</si>
  <si>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</si>
  <si>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</si>
  <si>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</si>
  <si>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</si>
  <si>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</si>
  <si>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</si>
  <si>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</si>
  <si>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</si>
  <si>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</si>
  <si>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</si>
  <si>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</si>
  <si>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</si>
  <si>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</si>
  <si>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</si>
  <si>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</si>
  <si>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</si>
  <si>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</si>
  <si>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</si>
  <si>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</si>
  <si>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</si>
  <si>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</si>
  <si>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</si>
  <si>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</si>
  <si>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</si>
  <si>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</si>
  <si>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</si>
  <si>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</si>
  <si>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</si>
  <si>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</si>
  <si>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</si>
  <si>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</si>
  <si>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</si>
  <si>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</si>
  <si>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</si>
  <si>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</si>
  <si>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</si>
  <si>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</si>
  <si>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</si>
  <si>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</si>
  <si>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</si>
  <si>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</si>
  <si>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</si>
  <si>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</si>
  <si>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</si>
  <si>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</si>
  <si>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</si>
  <si>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</si>
  <si>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</si>
  <si>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</si>
  <si>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</si>
  <si>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</si>
  <si>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</si>
  <si>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</si>
  <si>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</si>
  <si>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</si>
  <si>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</si>
  <si>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</si>
  <si>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</si>
  <si>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</si>
  <si>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</si>
  <si>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</si>
  <si>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</si>
  <si>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</si>
  <si>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</si>
  <si>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</si>
  <si>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</si>
  <si>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</si>
  <si>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</si>
  <si>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</si>
  <si>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</si>
  <si>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</si>
  <si>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</si>
  <si>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</si>
  <si>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</si>
  <si>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</si>
  <si>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</si>
  <si>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</si>
  <si>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</si>
  <si>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</si>
  <si>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</si>
  <si>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</si>
  <si>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</si>
  <si>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</si>
  <si>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</si>
  <si>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</si>
  <si>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</si>
  <si>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</si>
  <si>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</si>
  <si>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</si>
  <si>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</si>
  <si>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</si>
  <si>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</si>
  <si>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</si>
  <si>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</si>
  <si>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</si>
  <si>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</si>
  <si>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</si>
  <si>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</si>
  <si>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</si>
  <si>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</si>
  <si>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</si>
  <si>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</si>
  <si>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</si>
  <si>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</si>
  <si>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</si>
  <si>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</si>
  <si>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</si>
  <si>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</si>
  <si>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</si>
  <si>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</si>
  <si>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</si>
  <si>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</si>
  <si>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</si>
  <si>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</si>
  <si>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</si>
  <si>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</si>
  <si>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</si>
  <si>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</si>
  <si>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</si>
  <si>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</si>
  <si>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</si>
  <si>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</si>
  <si>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</si>
  <si>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</si>
  <si>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</si>
  <si>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</si>
  <si>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</si>
  <si>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</si>
  <si>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</si>
  <si>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</si>
  <si>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</si>
  <si>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</si>
  <si>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</si>
  <si>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</si>
  <si>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</si>
  <si>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</si>
  <si>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</si>
  <si>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</si>
  <si>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</si>
  <si>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</si>
  <si>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</si>
  <si>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</si>
  <si>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</si>
  <si>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</si>
  <si>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</si>
  <si>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</si>
  <si>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</si>
  <si>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</si>
  <si>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</si>
  <si>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</si>
  <si>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</si>
  <si>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</si>
  <si>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</si>
  <si>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</si>
  <si>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</si>
  <si>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</si>
  <si>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</si>
  <si>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</si>
  <si>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</si>
  <si>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</si>
  <si>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</si>
  <si>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</si>
  <si>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</si>
  <si>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</si>
  <si>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</si>
  <si>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</si>
  <si>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</si>
  <si>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</si>
  <si>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</si>
  <si>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</si>
  <si>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</si>
  <si>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</si>
  <si>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</si>
  <si>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</si>
  <si>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</si>
  <si>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</si>
  <si>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</si>
  <si>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</si>
  <si>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</si>
  <si>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</si>
  <si>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</si>
  <si>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</si>
  <si>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</si>
  <si>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</si>
  <si>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</si>
  <si>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</si>
  <si>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</si>
  <si>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</si>
  <si>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</si>
  <si>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</si>
  <si>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</si>
  <si>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</si>
  <si>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</si>
  <si>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</si>
  <si>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</si>
  <si>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</si>
  <si>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</si>
  <si>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</si>
  <si>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</si>
  <si>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</si>
  <si>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</si>
  <si>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</si>
  <si>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</si>
  <si>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</si>
  <si>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</si>
  <si>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</si>
  <si>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</si>
  <si>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</si>
  <si>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</si>
  <si>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</si>
  <si>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</si>
  <si>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</si>
  <si>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</si>
  <si>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</si>
  <si>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</si>
  <si>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</si>
  <si>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</si>
  <si>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</si>
  <si>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</si>
  <si>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</si>
  <si>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</si>
  <si>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</si>
  <si>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</si>
  <si>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</si>
  <si>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</si>
  <si>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</si>
  <si>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</si>
  <si>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</si>
  <si>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</si>
  <si>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</si>
  <si>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</si>
  <si>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</si>
  <si>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</si>
  <si>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</si>
  <si>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</si>
  <si>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</si>
  <si>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</si>
  <si>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</si>
  <si>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</si>
  <si>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</si>
  <si>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</si>
  <si>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</si>
  <si>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</si>
  <si>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</si>
  <si>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</si>
  <si>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</si>
  <si>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</si>
  <si>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</si>
  <si>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</si>
  <si>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</si>
  <si>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</si>
  <si>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</si>
  <si>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</si>
  <si>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</si>
  <si>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</si>
  <si>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</si>
  <si>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</si>
  <si>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</si>
  <si>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</si>
  <si>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</si>
  <si>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</si>
  <si>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</si>
  <si>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</si>
  <si>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</si>
  <si>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</si>
  <si>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</si>
  <si>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</si>
  <si>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</si>
  <si>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</si>
  <si>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</si>
  <si>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</si>
  <si>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</si>
  <si>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</si>
  <si>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</si>
  <si>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</si>
  <si>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</si>
  <si>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</si>
  <si>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</si>
  <si>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</si>
  <si>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</si>
  <si>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</si>
  <si>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</si>
  <si>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</si>
  <si>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</si>
  <si>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</si>
  <si>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</si>
  <si>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</si>
  <si>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</si>
  <si>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</si>
  <si>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</si>
  <si>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</si>
  <si>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</si>
  <si>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</si>
  <si>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</si>
  <si>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</si>
  <si>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</si>
  <si>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</si>
  <si>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</si>
  <si>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</si>
  <si>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</si>
  <si>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</si>
  <si>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</si>
  <si>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</si>
  <si>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</si>
  <si>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</si>
  <si>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</si>
  <si>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</si>
  <si>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</si>
  <si>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</si>
  <si>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</si>
  <si>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</si>
  <si>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</si>
  <si>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</si>
  <si>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</si>
  <si>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</si>
  <si>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</si>
  <si>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</si>
  <si>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</si>
  <si>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</si>
  <si>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</si>
  <si>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</si>
  <si>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</si>
  <si>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</si>
  <si>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</si>
  <si>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</si>
  <si>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</si>
  <si>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</si>
  <si>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</si>
  <si>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</si>
  <si>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</si>
  <si>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</si>
  <si>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</si>
  <si>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</si>
  <si>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</si>
  <si>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</si>
  <si>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</si>
  <si>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</si>
  <si>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</si>
  <si>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</si>
  <si>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</si>
  <si>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</si>
  <si>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</si>
  <si>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</si>
  <si>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</si>
  <si>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</si>
  <si>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</si>
  <si>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</si>
  <si>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</si>
  <si>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</si>
  <si>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</si>
  <si>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</si>
  <si>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</si>
  <si>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</si>
  <si>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</si>
  <si>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</si>
  <si>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</si>
  <si>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</si>
  <si>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</si>
  <si>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</si>
  <si>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</si>
  <si>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</si>
  <si>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</si>
  <si>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</si>
  <si>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</si>
  <si>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</si>
  <si>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</si>
  <si>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</si>
  <si>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</si>
  <si>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</si>
  <si>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</si>
  <si>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</si>
  <si>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</si>
  <si>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</si>
  <si>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</si>
  <si>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</si>
  <si>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</si>
  <si>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</si>
  <si>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</si>
  <si>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</si>
  <si>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</si>
  <si>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</si>
  <si>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</si>
  <si>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</si>
  <si>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</si>
  <si>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</si>
  <si>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</si>
  <si>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</si>
  <si>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</si>
  <si>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</si>
  <si>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</si>
  <si>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</si>
  <si>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</si>
  <si>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</si>
  <si>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</si>
  <si>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</si>
  <si>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</si>
  <si>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</si>
  <si>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</si>
  <si>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</si>
  <si>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</si>
  <si>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</si>
  <si>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</si>
  <si>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</si>
  <si>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</si>
  <si>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</si>
  <si>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</si>
  <si>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</si>
  <si>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</si>
  <si>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</si>
  <si>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</si>
  <si>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</si>
  <si>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</si>
  <si>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</si>
  <si>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</si>
  <si>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</si>
  <si>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</si>
  <si>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</si>
  <si>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</si>
  <si>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</si>
  <si>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</si>
  <si>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</si>
  <si>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</si>
  <si>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</si>
  <si>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</si>
  <si>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</si>
  <si>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</si>
  <si>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</si>
  <si>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</si>
  <si>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</si>
  <si>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</si>
  <si>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</si>
  <si>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</si>
  <si>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</si>
  <si>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</si>
  <si>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</si>
  <si>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</si>
  <si>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</si>
  <si>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</si>
  <si>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</si>
  <si>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</si>
  <si>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</si>
  <si>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</si>
  <si>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</si>
  <si>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</si>
  <si>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</si>
  <si>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</si>
  <si>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</si>
  <si>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</si>
  <si>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</si>
  <si>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</si>
  <si>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</si>
  <si>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</si>
  <si>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</si>
  <si>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</si>
  <si>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</si>
  <si>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</si>
  <si>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</si>
  <si>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</si>
  <si>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</si>
  <si>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</si>
  <si>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</si>
  <si>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</si>
  <si>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</si>
  <si>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</si>
  <si>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</si>
  <si>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</si>
  <si>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</si>
  <si>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</si>
  <si>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</si>
  <si>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</si>
  <si>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</si>
  <si>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</si>
  <si>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</si>
  <si>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</si>
  <si>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</si>
  <si>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</si>
  <si>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</si>
  <si>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</si>
  <si>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</si>
  <si>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</si>
  <si>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</si>
  <si>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</si>
  <si>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</si>
  <si>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</si>
  <si>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</si>
  <si>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</si>
  <si>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</si>
  <si>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</si>
  <si>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</si>
  <si>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</si>
  <si>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</si>
  <si>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</si>
  <si>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</si>
  <si>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</si>
  <si>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</si>
  <si>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</si>
  <si>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</si>
  <si>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</si>
  <si>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</si>
  <si>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</si>
  <si>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</si>
  <si>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</si>
  <si>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</si>
  <si>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</si>
  <si>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</si>
  <si>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</si>
  <si>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</si>
  <si>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</si>
  <si>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</si>
  <si>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</si>
  <si>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</si>
  <si>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</si>
  <si>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</si>
  <si>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</si>
  <si>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</si>
  <si>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</si>
  <si>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</si>
  <si>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</si>
  <si>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</si>
  <si>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</si>
  <si>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</si>
  <si>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</si>
  <si>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</si>
  <si>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</si>
  <si>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</si>
  <si>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</si>
  <si>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</si>
  <si>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</si>
  <si>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</si>
  <si>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</si>
  <si>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</si>
  <si>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</si>
  <si>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</si>
  <si>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</si>
  <si>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</si>
  <si>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</si>
  <si>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</si>
  <si>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</si>
  <si>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</si>
  <si>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</si>
  <si>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</si>
  <si>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</si>
  <si>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</si>
  <si>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</si>
  <si>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</si>
  <si>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</si>
  <si>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</si>
  <si>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</si>
  <si>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</si>
  <si>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</si>
  <si>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</si>
  <si>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</si>
  <si>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</si>
  <si>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</si>
  <si>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</si>
  <si>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</si>
  <si>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</si>
  <si>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</si>
  <si>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</si>
  <si>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</si>
  <si>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</si>
  <si>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</si>
  <si>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</si>
  <si>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</si>
  <si>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</si>
  <si>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</si>
  <si>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</si>
  <si>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</si>
  <si>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</si>
  <si>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</si>
  <si>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</si>
  <si>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</si>
  <si>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</si>
  <si>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</si>
  <si>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</si>
  <si>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</si>
  <si>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</si>
  <si>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</si>
  <si>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</si>
  <si>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</si>
  <si>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</si>
  <si>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</si>
  <si>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</si>
  <si>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</si>
  <si>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</si>
  <si>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</si>
  <si>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</si>
  <si>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</si>
  <si>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</si>
  <si>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</si>
  <si>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</si>
  <si>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</si>
  <si>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</si>
  <si>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</si>
  <si>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</si>
  <si>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</si>
  <si>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</si>
  <si>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</si>
  <si>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</si>
  <si>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</si>
  <si>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</si>
  <si>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</si>
  <si>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</si>
  <si>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</si>
  <si>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</si>
  <si>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</si>
  <si>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</si>
  <si>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</si>
  <si>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</si>
  <si>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</si>
  <si>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</si>
  <si>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</si>
  <si>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</si>
  <si>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</si>
  <si>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</si>
  <si>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</si>
  <si>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</si>
  <si>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</si>
  <si>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</si>
  <si>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</si>
  <si>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</si>
  <si>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</si>
  <si>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</si>
  <si>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</si>
  <si>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</si>
  <si>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</si>
  <si>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</si>
  <si>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</si>
  <si>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</si>
  <si>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</si>
  <si>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</si>
  <si>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</si>
  <si>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</si>
  <si>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</si>
  <si>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</si>
  <si>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</si>
  <si>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</si>
  <si>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</si>
  <si>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</si>
  <si>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</si>
  <si>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</si>
  <si>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</si>
  <si>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</si>
  <si>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</si>
  <si>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</si>
  <si>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</si>
  <si>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</si>
  <si>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</si>
  <si>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</si>
  <si>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</si>
  <si>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</si>
  <si>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</si>
  <si>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</si>
  <si>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</si>
  <si>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</si>
  <si>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</si>
  <si>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</si>
  <si>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</si>
  <si>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</si>
  <si>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</si>
  <si>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</si>
  <si>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</si>
  <si>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</si>
  <si>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</si>
  <si>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</si>
  <si>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</si>
  <si>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</si>
  <si>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</si>
  <si>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</si>
  <si>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</si>
  <si>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</si>
  <si>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</si>
  <si>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</si>
  <si>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</si>
  <si>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</si>
  <si>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</si>
  <si>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</si>
  <si>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</si>
  <si>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</si>
  <si>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</si>
  <si>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</si>
  <si>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</si>
  <si>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</si>
  <si>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</si>
  <si>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</si>
  <si>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</si>
  <si>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</si>
  <si>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</si>
  <si>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</si>
  <si>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</si>
  <si>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</si>
  <si>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</si>
  <si>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</si>
  <si>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</si>
  <si>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</si>
  <si>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</si>
  <si>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</si>
  <si>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</si>
  <si>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</si>
  <si>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</si>
  <si>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</si>
  <si>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</si>
  <si>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</si>
  <si>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</si>
  <si>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</si>
  <si>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</si>
  <si>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</si>
  <si>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</si>
  <si>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</si>
  <si>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</si>
  <si>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</si>
  <si>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</si>
  <si>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</si>
  <si>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</si>
  <si>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</si>
  <si>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</si>
  <si>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</si>
  <si>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</si>
  <si>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</si>
  <si>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</si>
  <si>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</si>
  <si>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</si>
  <si>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</si>
  <si>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</si>
  <si>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</si>
  <si>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</si>
  <si>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</si>
  <si>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</si>
  <si>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</si>
  <si>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</si>
  <si>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</si>
  <si>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</si>
  <si>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</si>
  <si>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</si>
  <si>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</si>
  <si>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</si>
  <si>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</si>
  <si>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</si>
  <si>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</si>
  <si>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</si>
  <si>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</si>
  <si>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</si>
  <si>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</si>
  <si>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</si>
  <si>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</si>
  <si>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</si>
  <si>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</si>
  <si>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</si>
  <si>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</si>
  <si>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</si>
  <si>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</si>
  <si>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</si>
  <si>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</si>
  <si>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</si>
  <si>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</si>
  <si>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</si>
  <si>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</si>
  <si>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</si>
  <si>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</si>
  <si>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</si>
  <si>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</si>
  <si>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</si>
  <si>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</si>
  <si>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</si>
  <si>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</si>
  <si>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</si>
  <si>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</si>
  <si>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</si>
  <si>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</si>
  <si>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</si>
  <si>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</si>
  <si>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</si>
  <si>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</si>
  <si>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</si>
  <si>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</si>
  <si>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</si>
  <si>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</si>
  <si>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</si>
  <si>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</si>
  <si>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</si>
  <si>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</si>
  <si>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</si>
  <si>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</si>
  <si>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</si>
  <si>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</si>
  <si>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</si>
  <si>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</si>
  <si>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</si>
  <si>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</si>
  <si>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</si>
  <si>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</si>
  <si>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</si>
  <si>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</si>
  <si>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</si>
  <si>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</si>
  <si>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</si>
  <si>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</si>
  <si>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</si>
  <si>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</si>
  <si>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</si>
  <si>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</si>
  <si>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</si>
  <si>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</si>
  <si>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</si>
  <si>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</si>
  <si>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</si>
  <si>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</si>
  <si>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</si>
  <si>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</si>
  <si>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</si>
  <si>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</si>
  <si>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</si>
  <si>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</si>
  <si>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</si>
  <si>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</si>
  <si>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</si>
  <si>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</si>
  <si>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</si>
  <si>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</si>
  <si>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</si>
  <si>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</si>
  <si>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</si>
  <si>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</si>
  <si>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</si>
  <si>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</si>
  <si>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</si>
  <si>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</si>
  <si>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</si>
  <si>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</si>
  <si>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</si>
  <si>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</si>
  <si>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</si>
  <si>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</si>
  <si>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</si>
  <si>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</si>
  <si>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</si>
  <si>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</si>
  <si>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</si>
  <si>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</si>
  <si>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</si>
  <si>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</si>
  <si>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</si>
  <si>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</si>
  <si>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</si>
  <si>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</si>
  <si>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</si>
  <si>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</si>
  <si>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</si>
  <si>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</si>
  <si>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</si>
  <si>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</si>
  <si>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</si>
  <si>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</si>
  <si>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</si>
  <si>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</si>
  <si>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</si>
  <si>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</si>
  <si>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</si>
  <si>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</si>
  <si>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</si>
  <si>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</si>
  <si>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</si>
  <si>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</si>
  <si>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</si>
  <si>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</si>
  <si>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</si>
  <si>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</si>
  <si>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</si>
  <si>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</si>
  <si>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</si>
  <si>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</si>
  <si>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</si>
  <si>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</si>
  <si>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</si>
  <si>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</si>
  <si>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</si>
  <si>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</si>
  <si>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</si>
  <si>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</si>
  <si>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</si>
  <si>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</si>
  <si>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</si>
  <si>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</si>
  <si>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</si>
  <si>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</si>
  <si>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</si>
  <si>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</si>
  <si>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</si>
  <si>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</si>
  <si>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</si>
  <si>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</si>
  <si>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</si>
  <si>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</si>
  <si>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</si>
  <si>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</si>
  <si>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</si>
  <si>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</si>
  <si>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</si>
  <si>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</si>
  <si>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</si>
  <si>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</si>
  <si>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</si>
  <si>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</si>
  <si>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</si>
  <si>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</si>
  <si>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</si>
  <si>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</si>
  <si>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</si>
  <si>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</si>
  <si>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</si>
  <si>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</si>
  <si>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</si>
  <si>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</si>
  <si>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</si>
  <si>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</si>
  <si>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</si>
  <si>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</si>
  <si>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</si>
  <si>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</si>
  <si>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</si>
  <si>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</si>
  <si>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</si>
  <si>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</si>
  <si>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</si>
  <si>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</si>
  <si>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</si>
  <si>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</si>
  <si>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</si>
  <si>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</si>
  <si>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</si>
  <si>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</si>
  <si>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</si>
  <si>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</si>
  <si>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</si>
  <si>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</si>
  <si>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</si>
  <si>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</si>
  <si>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</si>
  <si>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</si>
  <si>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</si>
  <si>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</si>
  <si>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</si>
  <si>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</si>
  <si>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</si>
  <si>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</si>
  <si>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</si>
  <si>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</si>
  <si>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</si>
  <si>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</si>
  <si>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</si>
  <si>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</si>
  <si>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</si>
  <si>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</si>
  <si>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</si>
  <si>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</si>
  <si>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</si>
  <si>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</si>
  <si>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</si>
  <si>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</si>
  <si>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</si>
  <si>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</si>
  <si>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</si>
  <si>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</si>
  <si>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</si>
  <si>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</si>
  <si>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</si>
  <si>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</si>
  <si>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</si>
  <si>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</si>
  <si>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</si>
  <si>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</si>
  <si>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</si>
  <si>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</si>
  <si>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</si>
  <si>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</si>
  <si>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</si>
  <si>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</si>
  <si>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</si>
  <si>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</si>
  <si>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</si>
  <si>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</si>
  <si>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</si>
  <si>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</si>
  <si>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</si>
  <si>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</si>
  <si>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</si>
  <si>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</si>
  <si>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</si>
  <si>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</si>
  <si>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</si>
  <si>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</si>
  <si>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</si>
  <si>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</si>
  <si>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</si>
  <si>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</si>
  <si>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</si>
  <si>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</si>
  <si>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</si>
  <si>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</si>
  <si>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</si>
  <si>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</si>
  <si>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</si>
  <si>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</si>
  <si>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</si>
  <si>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</si>
  <si>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</si>
  <si>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</si>
  <si>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</si>
  <si>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</si>
  <si>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</si>
  <si>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</si>
  <si>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</si>
  <si>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</si>
  <si>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</si>
  <si>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</si>
  <si>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</si>
  <si>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</si>
  <si>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</si>
  <si>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</si>
  <si>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</si>
  <si>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</si>
  <si>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</si>
  <si>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</si>
  <si>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</si>
  <si>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</si>
  <si>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</si>
  <si>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</si>
  <si>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</si>
  <si>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</si>
  <si>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</si>
  <si>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</si>
  <si>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</si>
  <si>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</si>
  <si>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</si>
  <si>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</si>
  <si>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</si>
  <si>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</si>
  <si>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</si>
  <si>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</si>
  <si>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</si>
  <si>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</si>
  <si>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</si>
  <si>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</si>
  <si>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</si>
  <si>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</si>
  <si>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</si>
  <si>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</si>
  <si>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</si>
  <si>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</si>
  <si>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</si>
  <si>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</si>
  <si>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</si>
  <si>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</si>
  <si>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</si>
  <si>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</si>
  <si>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</si>
  <si>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</si>
  <si>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</si>
  <si>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</si>
  <si>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</si>
  <si>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</si>
  <si>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</si>
  <si>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</si>
  <si>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</si>
  <si>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</si>
  <si>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</si>
  <si>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</si>
  <si>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</si>
  <si>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</si>
  <si>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</si>
  <si>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</si>
  <si>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</si>
  <si>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</si>
  <si>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</si>
  <si>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</si>
  <si>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</si>
  <si>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</si>
  <si>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</si>
  <si>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</si>
  <si>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</si>
  <si>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</si>
  <si>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</si>
  <si>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</si>
  <si>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</si>
  <si>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</si>
  <si>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</si>
  <si>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</si>
  <si>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</si>
  <si>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</si>
  <si>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</si>
  <si>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</si>
  <si>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</si>
  <si>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</si>
  <si>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</si>
  <si>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</si>
  <si>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</si>
  <si>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</si>
  <si>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</si>
  <si>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</si>
  <si>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</si>
  <si>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</si>
  <si>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</si>
  <si>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</si>
  <si>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</si>
  <si>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</si>
  <si>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</si>
  <si>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</si>
  <si>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</si>
  <si>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</si>
  <si>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</si>
  <si>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</si>
  <si>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</si>
  <si>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</si>
  <si>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</si>
  <si>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</si>
  <si>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</si>
  <si>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</si>
  <si>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</si>
  <si>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</si>
  <si>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</si>
  <si>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</si>
  <si>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</si>
  <si>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</si>
  <si>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</si>
  <si>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</si>
  <si>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</si>
  <si>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</si>
  <si>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</si>
  <si>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</si>
  <si>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</si>
  <si>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</si>
  <si>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</si>
  <si>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</si>
  <si>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</si>
  <si>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</si>
  <si>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</si>
  <si>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</si>
  <si>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</si>
  <si>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</si>
  <si>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</si>
  <si>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</si>
  <si>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</si>
  <si>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</si>
  <si>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</si>
  <si>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</si>
  <si>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</si>
  <si>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</si>
  <si>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</si>
  <si>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</si>
  <si>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</si>
  <si>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</si>
  <si>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</si>
  <si>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</si>
  <si>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</si>
  <si>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</si>
  <si>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</si>
  <si>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</si>
  <si>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</si>
  <si>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</si>
  <si>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</si>
  <si>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</si>
  <si>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</si>
  <si>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</si>
  <si>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</si>
  <si>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</si>
  <si>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</si>
  <si>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</si>
  <si>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</si>
  <si>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</si>
  <si>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</si>
  <si>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</si>
  <si>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</si>
  <si>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</si>
  <si>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</si>
  <si>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</si>
  <si>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</si>
  <si>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</si>
  <si>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</si>
  <si>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</si>
  <si>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</si>
  <si>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</si>
  <si>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</si>
  <si>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</si>
  <si>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</si>
  <si>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</si>
  <si>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</si>
  <si>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</si>
  <si>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</si>
  <si>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</si>
  <si>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</si>
  <si>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</si>
  <si>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</si>
  <si>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</si>
  <si>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</si>
  <si>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</si>
  <si>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</si>
  <si>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</si>
  <si>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</si>
  <si>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</si>
  <si>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</si>
  <si>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</si>
  <si>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</si>
  <si>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</si>
  <si>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</si>
  <si>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</si>
  <si>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</si>
  <si>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</si>
  <si>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</si>
  <si>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</si>
  <si>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</si>
  <si>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</si>
  <si>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</si>
  <si>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</si>
  <si>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</si>
  <si>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</si>
  <si>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</si>
  <si>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</si>
  <si>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</si>
  <si>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</si>
  <si>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</si>
  <si>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</si>
  <si>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</si>
  <si>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</si>
  <si>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</si>
  <si>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</si>
  <si>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</si>
  <si>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</si>
  <si>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</si>
  <si>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</si>
  <si>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</si>
  <si>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</si>
  <si>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</si>
  <si>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</si>
  <si>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</si>
  <si>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</si>
  <si>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</si>
  <si>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</si>
  <si>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</si>
  <si>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</si>
  <si>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</si>
  <si>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</si>
  <si>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</si>
  <si>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</si>
  <si>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</si>
  <si>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</si>
  <si>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</si>
  <si>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</si>
  <si>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</si>
  <si>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</si>
  <si>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</si>
  <si>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</si>
  <si>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</si>
  <si>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</si>
  <si>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</si>
  <si>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</si>
  <si>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</si>
  <si>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</si>
  <si>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</si>
  <si>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</si>
  <si>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</si>
  <si>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</si>
  <si>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</si>
  <si>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</si>
  <si>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</si>
  <si>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</si>
  <si>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</si>
  <si>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</si>
  <si>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</si>
  <si>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</si>
  <si>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</si>
  <si>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</si>
  <si>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</si>
  <si>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</si>
  <si>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</si>
  <si>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</si>
  <si>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</si>
  <si>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</si>
  <si>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</si>
  <si>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</si>
  <si>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</si>
  <si>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</si>
  <si>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</si>
  <si>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</si>
  <si>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</si>
  <si>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</si>
  <si>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</si>
  <si>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</si>
  <si>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</si>
  <si>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</si>
  <si>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</si>
  <si>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</si>
  <si>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</si>
  <si>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</si>
  <si>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</si>
  <si>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</si>
  <si>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</si>
  <si>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</si>
  <si>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</si>
  <si>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</si>
  <si>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</si>
  <si>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</si>
  <si>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</si>
  <si>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</si>
  <si>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</si>
  <si>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</si>
  <si>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</si>
  <si>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</si>
  <si>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</si>
  <si>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</si>
  <si>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</si>
  <si>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</si>
  <si>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</si>
  <si>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</si>
  <si>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</si>
  <si>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</si>
  <si>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</si>
  <si>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</si>
  <si>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</si>
  <si>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</si>
  <si>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</si>
  <si>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</si>
  <si>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</si>
  <si>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</si>
  <si>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</si>
  <si>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</si>
  <si>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</si>
  <si>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</si>
  <si>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</si>
  <si>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</si>
  <si>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</si>
  <si>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</si>
  <si>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</si>
  <si>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</si>
  <si>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</si>
  <si>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</si>
  <si>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</si>
  <si>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</si>
  <si>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</si>
  <si>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</si>
  <si>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</si>
  <si>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</si>
  <si>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</si>
  <si>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</si>
  <si>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</si>
  <si>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</si>
  <si>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</si>
  <si>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</si>
  <si>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</si>
  <si>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</si>
  <si>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</si>
  <si>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</si>
  <si>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</si>
  <si>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</si>
  <si>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</si>
  <si>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</si>
  <si>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</si>
  <si>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</si>
  <si>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</si>
  <si>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</si>
  <si>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</si>
  <si>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</si>
  <si>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</si>
  <si>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</si>
  <si>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</si>
  <si>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</si>
  <si>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</si>
  <si>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</si>
  <si>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</si>
  <si>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</si>
  <si>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</si>
  <si>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</si>
  <si>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</si>
  <si>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</si>
  <si>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</si>
  <si>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</si>
  <si>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</si>
  <si>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</si>
  <si>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</si>
  <si>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</si>
  <si>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</si>
  <si>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</si>
  <si>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</si>
  <si>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</si>
  <si>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</si>
  <si>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</si>
  <si>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</si>
  <si>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</si>
  <si>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</si>
  <si>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</si>
  <si>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</si>
  <si>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</si>
  <si>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</si>
  <si>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</si>
  <si>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</si>
  <si>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</si>
  <si>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</si>
  <si>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</si>
  <si>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</si>
  <si>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</si>
  <si>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</si>
  <si>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</si>
  <si>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</si>
  <si>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</si>
  <si>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</si>
  <si>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</si>
  <si>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</si>
  <si>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</si>
  <si>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</si>
  <si>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</si>
  <si>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</si>
  <si>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</si>
  <si>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</si>
  <si>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</si>
  <si>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</si>
  <si>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</si>
  <si>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</si>
  <si>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</si>
  <si>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</si>
  <si>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</si>
  <si>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</si>
  <si>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</si>
  <si>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</si>
  <si>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</si>
  <si>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</si>
  <si>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</si>
  <si>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</si>
  <si>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</si>
  <si>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</si>
  <si>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</si>
  <si>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</si>
  <si>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</si>
  <si>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</si>
  <si>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</si>
  <si>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</si>
  <si>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</si>
  <si>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</si>
  <si>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</si>
  <si>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</si>
  <si>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</si>
  <si>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</si>
  <si>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</si>
  <si>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</si>
  <si>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</si>
  <si>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</si>
  <si>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</si>
  <si>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</si>
  <si>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</si>
  <si>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</si>
  <si>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</si>
  <si>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</si>
  <si>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</si>
  <si>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</si>
  <si>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</si>
  <si>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</si>
  <si>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</si>
  <si>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</si>
  <si>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</si>
  <si>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</si>
  <si>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</si>
  <si>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</si>
  <si>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</si>
  <si>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</si>
  <si>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</si>
  <si>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</si>
  <si>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</si>
  <si>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</si>
  <si>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</si>
  <si>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</si>
  <si>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</si>
  <si>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</si>
  <si>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</si>
  <si>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</si>
  <si>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</si>
  <si>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</si>
  <si>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</si>
  <si>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</si>
  <si>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</si>
  <si>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</si>
  <si>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</si>
  <si>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</si>
  <si>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</si>
  <si>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</si>
  <si>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</si>
  <si>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</si>
  <si>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</si>
  <si>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</si>
  <si>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</si>
  <si>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</si>
  <si>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</si>
  <si>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</si>
  <si>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</si>
  <si>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</si>
  <si>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</si>
  <si>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</si>
  <si>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</si>
  <si>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</si>
  <si>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</si>
  <si>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</si>
  <si>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</si>
  <si>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</si>
  <si>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</si>
  <si>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</si>
  <si>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</si>
  <si>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</si>
  <si>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</si>
  <si>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</si>
  <si>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</si>
  <si>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</si>
  <si>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</si>
  <si>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</si>
  <si>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</si>
  <si>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</si>
  <si>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</si>
  <si>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</si>
  <si>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</si>
  <si>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</si>
  <si>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</si>
  <si>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</si>
  <si>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</si>
  <si>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</si>
  <si>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</si>
  <si>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</si>
  <si>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</si>
  <si>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</si>
  <si>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</si>
  <si>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</si>
  <si>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</si>
  <si>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</si>
  <si>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</si>
  <si>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</si>
  <si>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</si>
  <si>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</si>
  <si>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</si>
  <si>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</si>
  <si>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</si>
  <si>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</si>
  <si>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</si>
  <si>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</si>
  <si>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</si>
  <si>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</si>
  <si>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</si>
  <si>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</si>
  <si>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</si>
  <si>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</si>
  <si>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</si>
  <si>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</si>
  <si>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</si>
  <si>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</si>
  <si>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</si>
  <si>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</si>
  <si>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</si>
  <si>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</si>
  <si>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</si>
  <si>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</si>
  <si>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</si>
  <si>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</si>
  <si>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</si>
  <si>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</si>
  <si>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</si>
  <si>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</si>
  <si>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</si>
  <si>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</si>
  <si>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</si>
  <si>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</si>
  <si>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</si>
  <si>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</si>
  <si>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</si>
  <si>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</si>
  <si>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</si>
  <si>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</si>
  <si>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</si>
  <si>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</si>
  <si>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</si>
  <si>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</si>
  <si>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</si>
  <si>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</si>
  <si>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</si>
  <si>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</si>
  <si>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</si>
  <si>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</si>
  <si>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</si>
  <si>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</si>
  <si>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</si>
  <si>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</si>
  <si>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</si>
  <si>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</si>
  <si>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</si>
  <si>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</si>
  <si>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</si>
  <si>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</si>
  <si>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</si>
  <si>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</si>
  <si>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</si>
  <si>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</si>
  <si>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</si>
  <si>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</si>
  <si>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</si>
  <si>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</si>
  <si>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</si>
  <si>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</si>
  <si>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</si>
  <si>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</si>
  <si>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</si>
  <si>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</si>
  <si>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</si>
  <si>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</si>
  <si>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</si>
  <si>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</si>
  <si>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</si>
  <si>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</si>
  <si>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</si>
  <si>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</si>
  <si>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</si>
  <si>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</si>
  <si>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</si>
  <si>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</si>
  <si>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</si>
  <si>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</si>
  <si>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</si>
  <si>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</si>
  <si>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</si>
  <si>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</si>
  <si>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</si>
  <si>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</si>
  <si>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</si>
  <si>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</si>
  <si>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</si>
  <si>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</si>
  <si>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</si>
  <si>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</si>
  <si>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</si>
  <si>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</si>
  <si>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</si>
  <si>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</si>
  <si>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</si>
  <si>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</si>
  <si>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</si>
  <si>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</si>
  <si>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</si>
  <si>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</si>
  <si>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</si>
  <si>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</si>
  <si>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</si>
  <si>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</si>
  <si>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</si>
  <si>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</si>
  <si>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</si>
  <si>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</si>
  <si>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</si>
  <si>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</si>
  <si>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</si>
  <si>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</si>
  <si>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</si>
  <si>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</si>
  <si>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</si>
  <si>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</si>
  <si>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</si>
  <si>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</si>
  <si>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</si>
  <si>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</si>
  <si>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</si>
  <si>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</si>
  <si>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</si>
  <si>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</si>
  <si>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</si>
  <si>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</si>
  <si>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</si>
  <si>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</si>
  <si>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</si>
  <si>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</si>
  <si>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</si>
  <si>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</si>
  <si>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</si>
  <si>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</si>
  <si>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</si>
  <si>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</si>
  <si>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</si>
  <si>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</si>
  <si>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</si>
  <si>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</si>
  <si>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</si>
  <si>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</si>
  <si>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</si>
  <si>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</si>
  <si>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</si>
  <si>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</si>
  <si>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</si>
  <si>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</si>
  <si>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</si>
  <si>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</si>
  <si>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</si>
  <si>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</si>
  <si>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</si>
  <si>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</si>
  <si>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</si>
  <si>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</si>
  <si>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</si>
  <si>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</si>
  <si>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</si>
  <si>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</si>
  <si>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</si>
  <si>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</si>
  <si>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</si>
  <si>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</si>
  <si>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</si>
  <si>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</si>
  <si>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</si>
  <si>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</si>
  <si>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</si>
  <si>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</si>
  <si>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</si>
  <si>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</si>
  <si>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</si>
  <si>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</si>
  <si>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</si>
  <si>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</si>
  <si>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</si>
  <si>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</si>
  <si>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</si>
  <si>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</si>
  <si>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</si>
  <si>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</si>
  <si>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</si>
  <si>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</si>
  <si>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</si>
  <si>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</si>
  <si>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</si>
  <si>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</si>
  <si>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</si>
  <si>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</si>
  <si>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</si>
  <si>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</si>
  <si>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</si>
  <si>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</si>
  <si>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</si>
  <si>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</si>
  <si>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</si>
  <si>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</si>
  <si>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</si>
  <si>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</si>
  <si>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</si>
  <si>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</si>
  <si>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</si>
  <si>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</si>
  <si>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</si>
  <si>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</si>
  <si>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</si>
  <si>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</si>
  <si>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</si>
  <si>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</si>
  <si>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</si>
  <si>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</si>
  <si>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</si>
  <si>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</si>
  <si>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</si>
  <si>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</si>
  <si>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</si>
  <si>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</si>
  <si>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</si>
  <si>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</si>
  <si>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</si>
  <si>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</si>
  <si>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</si>
  <si>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</si>
  <si>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</si>
  <si>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</si>
  <si>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</si>
  <si>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</si>
  <si>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</si>
  <si>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</si>
  <si>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</si>
  <si>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</si>
  <si>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</si>
  <si>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</si>
  <si>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</si>
  <si>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</si>
  <si>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</si>
  <si>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</si>
  <si>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</si>
  <si>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</si>
  <si>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</si>
  <si>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</si>
  <si>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</si>
  <si>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</si>
  <si>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</si>
  <si>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</si>
  <si>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</si>
  <si>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</si>
  <si>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</si>
  <si>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</si>
  <si>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</si>
  <si>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</si>
  <si>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</si>
  <si>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</si>
  <si>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</si>
  <si>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</si>
  <si>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</si>
  <si>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</si>
  <si>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</si>
  <si>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</si>
  <si>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</si>
  <si>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</si>
  <si>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</si>
  <si>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</si>
  <si>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</si>
  <si>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</si>
  <si>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</si>
  <si>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</si>
  <si>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</si>
  <si>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</si>
  <si>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</si>
  <si>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</si>
  <si>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</si>
  <si>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</si>
  <si>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</si>
  <si>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</si>
  <si>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</si>
  <si>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</si>
  <si>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</si>
  <si>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</si>
  <si>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</si>
  <si>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</si>
  <si>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</si>
  <si>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</si>
  <si>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</si>
  <si>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</si>
  <si>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</si>
  <si>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</si>
  <si>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</si>
  <si>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</si>
  <si>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</si>
  <si>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</si>
  <si>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</si>
  <si>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</si>
  <si>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</si>
  <si>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</si>
  <si>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</si>
  <si>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</si>
  <si>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</si>
  <si>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</si>
  <si>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</si>
  <si>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</si>
  <si>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</si>
  <si>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</si>
  <si>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</si>
  <si>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</si>
  <si>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</si>
  <si>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</si>
  <si>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</si>
  <si>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</si>
  <si>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</si>
  <si>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</si>
  <si>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</si>
  <si>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</si>
  <si>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</si>
  <si>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</si>
  <si>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</si>
  <si>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</si>
  <si>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</si>
  <si>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</si>
  <si>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</si>
  <si>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</si>
  <si>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</si>
  <si>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</si>
  <si>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</si>
  <si>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</si>
  <si>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</si>
  <si>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</si>
  <si>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</si>
  <si>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</si>
  <si>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</si>
  <si>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</si>
  <si>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</si>
  <si>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</si>
  <si>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</si>
  <si>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</si>
  <si>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</si>
  <si>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</si>
  <si>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</si>
  <si>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</si>
  <si>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</si>
  <si>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</si>
  <si>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</si>
  <si>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</si>
  <si>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</si>
  <si>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</si>
  <si>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</si>
  <si>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</si>
  <si>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</si>
  <si>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</si>
  <si>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</si>
  <si>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</si>
  <si>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</si>
  <si>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</si>
  <si>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</si>
  <si>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</si>
  <si>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</si>
  <si>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</si>
  <si>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</si>
  <si>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</si>
  <si>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</si>
  <si>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</si>
  <si>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</si>
  <si>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</si>
  <si>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</si>
  <si>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</si>
  <si>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</si>
  <si>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</si>
  <si>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</si>
  <si>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</si>
  <si>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</si>
  <si>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</si>
  <si>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</si>
  <si>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</si>
  <si>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</si>
  <si>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</si>
  <si>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</si>
  <si>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</si>
  <si>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</si>
  <si>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</si>
  <si>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</si>
  <si>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</si>
  <si>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</si>
  <si>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</si>
  <si>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</si>
  <si>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</si>
  <si>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</si>
  <si>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</si>
  <si>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</si>
  <si>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</si>
  <si>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</si>
  <si>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</si>
  <si>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</si>
  <si>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</si>
  <si>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</si>
  <si>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</si>
  <si>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</si>
  <si>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</si>
  <si>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</si>
  <si>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</si>
  <si>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</si>
  <si>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</si>
  <si>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</si>
  <si>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</si>
  <si>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</si>
  <si>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</si>
  <si>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</si>
  <si>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</si>
  <si>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</si>
  <si>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</si>
  <si>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</si>
  <si>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</si>
  <si>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</si>
  <si>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</si>
  <si>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</si>
  <si>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</si>
  <si>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</si>
  <si>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</si>
  <si>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</si>
  <si>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</si>
  <si>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</si>
  <si>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</si>
  <si>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</si>
  <si>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</si>
  <si>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</si>
  <si>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</si>
  <si>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</si>
  <si>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</si>
  <si>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</si>
  <si>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</si>
  <si>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</si>
  <si>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</si>
  <si>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</si>
  <si>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</si>
  <si>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</si>
  <si>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</si>
  <si>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</si>
  <si>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</si>
  <si>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</si>
  <si>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</si>
  <si>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</si>
  <si>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</si>
  <si>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</si>
  <si>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</si>
  <si>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</si>
  <si>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</si>
  <si>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</si>
  <si>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</si>
  <si>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</si>
  <si>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</si>
  <si>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</si>
  <si>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</si>
  <si>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</si>
  <si>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</si>
  <si>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</si>
  <si>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</si>
  <si>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</si>
  <si>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</si>
  <si>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</si>
  <si>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</si>
  <si>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</si>
  <si>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</si>
  <si>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</si>
  <si>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</si>
  <si>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</si>
  <si>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</si>
  <si>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</si>
  <si>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</si>
  <si>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</si>
  <si>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</si>
  <si>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</si>
  <si>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</si>
  <si>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</si>
  <si>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</si>
  <si>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</si>
  <si>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</si>
  <si>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</si>
  <si>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</si>
  <si>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</si>
  <si>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</si>
  <si>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</si>
  <si>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</si>
  <si>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</si>
  <si>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</si>
  <si>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</si>
  <si>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</si>
  <si>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</si>
  <si>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</si>
  <si>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</si>
  <si>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</si>
  <si>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</si>
  <si>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</si>
  <si>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</si>
  <si>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</si>
  <si>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</si>
  <si>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</si>
  <si>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</si>
  <si>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</si>
  <si>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</si>
  <si>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</si>
  <si>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</si>
  <si>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</si>
  <si>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</si>
  <si>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</si>
  <si>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</si>
  <si>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</si>
  <si>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</si>
  <si>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</si>
  <si>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</si>
  <si>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</si>
  <si>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</si>
  <si>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</si>
  <si>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</si>
  <si>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</si>
  <si>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</si>
  <si>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</si>
  <si>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</si>
  <si>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</si>
  <si>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</si>
  <si>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</si>
  <si>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</si>
  <si>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</si>
  <si>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</si>
  <si>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</si>
  <si>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</si>
  <si>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</si>
  <si>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</si>
  <si>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</si>
  <si>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</si>
  <si>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</si>
  <si>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</si>
  <si>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</si>
  <si>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</si>
  <si>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</si>
  <si>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</si>
  <si>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</si>
  <si>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</si>
  <si>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</si>
  <si>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</si>
  <si>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</si>
  <si>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</si>
  <si>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</si>
  <si>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</si>
  <si>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</si>
  <si>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</si>
  <si>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</si>
  <si>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</si>
  <si>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</si>
  <si>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</si>
  <si>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</si>
  <si>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</si>
  <si>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</si>
  <si>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</si>
  <si>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</si>
  <si>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</si>
  <si>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</si>
  <si>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</si>
  <si>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</si>
  <si>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</si>
  <si>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</si>
  <si>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</si>
  <si>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</si>
  <si>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</si>
  <si>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</si>
  <si>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</si>
  <si>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</si>
  <si>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</si>
  <si>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</si>
  <si>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</si>
  <si>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</si>
  <si>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</si>
  <si>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</si>
  <si>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</si>
  <si>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</si>
  <si>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</si>
  <si>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</si>
  <si>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</si>
  <si>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</si>
  <si>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</si>
  <si>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</si>
  <si>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</si>
  <si>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</si>
  <si>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</si>
  <si>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</si>
  <si>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</si>
  <si>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</si>
  <si>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</si>
  <si>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</si>
  <si>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</si>
  <si>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</si>
  <si>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</si>
  <si>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</si>
  <si>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</si>
  <si>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</si>
  <si>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</si>
  <si>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</si>
  <si>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</si>
  <si>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</si>
  <si>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</si>
  <si>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</si>
  <si>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</si>
  <si>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</si>
  <si>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</si>
  <si>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</si>
  <si>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</si>
  <si>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</si>
  <si>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</si>
  <si>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</si>
  <si>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</si>
  <si>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</si>
  <si>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</si>
  <si>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</si>
  <si>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</si>
  <si>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</si>
  <si>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</si>
  <si>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</si>
  <si>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</si>
  <si>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</si>
  <si>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</si>
  <si>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</si>
  <si>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</si>
  <si>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</si>
  <si>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</si>
  <si>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</si>
  <si>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</si>
  <si>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</si>
  <si>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</si>
  <si>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</si>
  <si>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</si>
  <si>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</si>
  <si>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</si>
  <si>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</si>
  <si>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</si>
  <si>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</si>
  <si>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</si>
  <si>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</si>
  <si>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</si>
  <si>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</si>
  <si>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</si>
  <si>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</si>
  <si>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</si>
  <si>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</si>
  <si>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</si>
  <si>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</si>
  <si>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</si>
  <si>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</si>
  <si>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</si>
  <si>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</si>
  <si>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</si>
  <si>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</si>
  <si>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</si>
  <si>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</si>
  <si>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</si>
  <si>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</si>
  <si>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</si>
  <si>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</si>
  <si>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</si>
  <si>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</si>
  <si>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</si>
  <si>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</si>
  <si>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</si>
  <si>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</si>
  <si>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</si>
  <si>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</si>
  <si>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</si>
  <si>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</si>
  <si>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</si>
  <si>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</si>
  <si>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</si>
  <si>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</si>
  <si>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</si>
  <si>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</si>
  <si>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</si>
  <si>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</si>
  <si>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</si>
  <si>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</si>
  <si>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</si>
  <si>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</si>
  <si>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</si>
  <si>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</si>
  <si>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</si>
  <si>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</si>
  <si>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</si>
  <si>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</si>
  <si>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</si>
  <si>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</si>
  <si>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</si>
  <si>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</si>
  <si>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</si>
  <si>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</si>
  <si>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</si>
  <si>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</si>
  <si>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</si>
  <si>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</si>
  <si>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</si>
  <si>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</si>
  <si>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</si>
  <si>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</si>
  <si>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</si>
  <si>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</si>
  <si>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</si>
  <si>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</si>
  <si>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</si>
  <si>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</si>
  <si>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</si>
  <si>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</si>
  <si>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</si>
  <si>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</si>
  <si>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</si>
  <si>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</si>
  <si>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</si>
  <si>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</si>
  <si>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</si>
  <si>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</si>
  <si>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</si>
  <si>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</si>
  <si>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</si>
  <si>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</si>
  <si>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</si>
  <si>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</si>
  <si>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</si>
  <si>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</si>
  <si>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</si>
  <si>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</si>
  <si>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</si>
  <si>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</si>
  <si>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</si>
  <si>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</si>
  <si>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</si>
  <si>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</si>
  <si>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</si>
  <si>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</si>
  <si>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</si>
  <si>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</si>
  <si>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</si>
  <si>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</si>
  <si>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</si>
  <si>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</si>
  <si>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</si>
  <si>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</si>
  <si>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</si>
  <si>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</si>
  <si>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</si>
  <si>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</si>
  <si>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</si>
  <si>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</si>
  <si>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</si>
  <si>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</si>
  <si>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</si>
  <si>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</si>
  <si>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</si>
  <si>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</si>
  <si>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</si>
  <si>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</si>
  <si>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</si>
  <si>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</si>
  <si>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</si>
  <si>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</si>
  <si>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</si>
  <si>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</si>
  <si>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</si>
  <si>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</si>
  <si>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</si>
  <si>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</si>
  <si>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</si>
  <si>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</si>
  <si>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</si>
  <si>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</si>
  <si>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</si>
  <si>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</si>
  <si>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</si>
  <si>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</si>
  <si>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</si>
  <si>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</si>
  <si>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</si>
  <si>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</si>
  <si>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</si>
  <si>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</si>
  <si>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</si>
  <si>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</si>
  <si>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</si>
  <si>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</si>
  <si>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</si>
  <si>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</si>
  <si>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</si>
  <si>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</si>
  <si>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</si>
  <si>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</si>
  <si>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</si>
  <si>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</si>
  <si>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</si>
  <si>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</si>
  <si>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</si>
  <si>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</si>
  <si>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</si>
  <si>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</si>
  <si>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</si>
  <si>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</si>
  <si>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</si>
  <si>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</si>
  <si>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</si>
  <si>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</si>
  <si>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</si>
  <si>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</si>
  <si>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</si>
  <si>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</si>
  <si>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</si>
  <si>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</si>
  <si>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</si>
  <si>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</si>
  <si>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</si>
  <si>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</si>
  <si>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</si>
  <si>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</si>
  <si>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</si>
  <si>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</si>
  <si>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</si>
  <si>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</si>
  <si>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</si>
  <si>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</si>
  <si>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</si>
  <si>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</si>
  <si>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</si>
  <si>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</si>
  <si>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</si>
  <si>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</si>
  <si>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</si>
  <si>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</si>
  <si>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</si>
  <si>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</si>
  <si>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</si>
  <si>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</si>
  <si>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</si>
  <si>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</si>
  <si>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</si>
  <si>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</si>
  <si>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</si>
  <si>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</si>
  <si>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</si>
  <si>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</si>
  <si>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</si>
  <si>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</si>
  <si>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</si>
  <si>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</si>
  <si>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</si>
  <si>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</si>
  <si>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</si>
  <si>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</si>
  <si>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</si>
  <si>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</si>
  <si>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</si>
  <si>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</si>
  <si>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</si>
  <si>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</si>
  <si>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</si>
  <si>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</si>
  <si>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</si>
  <si>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</si>
  <si>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</si>
  <si>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</si>
  <si>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</si>
  <si>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</si>
  <si>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</si>
  <si>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</si>
  <si>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</si>
  <si>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</si>
  <si>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</si>
  <si>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</si>
  <si>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</si>
  <si>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</si>
  <si>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</si>
  <si>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</si>
  <si>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</si>
  <si>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</si>
  <si>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</si>
  <si>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</si>
  <si>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</si>
  <si>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</si>
  <si>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</si>
  <si>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</si>
  <si>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</si>
  <si>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</si>
  <si>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</si>
  <si>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</si>
  <si>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</si>
  <si>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</si>
  <si>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</si>
  <si>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</si>
  <si>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</si>
  <si>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</si>
  <si>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</si>
  <si>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</si>
  <si>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</si>
  <si>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</si>
  <si>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</si>
  <si>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</si>
  <si>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</si>
  <si>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</si>
  <si>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</si>
  <si>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</si>
  <si>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</si>
  <si>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</si>
  <si>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</si>
  <si>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</si>
  <si>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</si>
  <si>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</si>
  <si>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</si>
  <si>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</si>
  <si>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</si>
  <si>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</si>
  <si>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</si>
  <si>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</si>
  <si>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</si>
  <si>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</si>
  <si>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</si>
  <si>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</si>
  <si>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</si>
  <si>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</si>
  <si>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</si>
  <si>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</si>
  <si>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</si>
  <si>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</si>
  <si>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</si>
  <si>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</si>
  <si>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</si>
  <si>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</si>
  <si>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</si>
  <si>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</si>
  <si>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</si>
  <si>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</si>
  <si>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</si>
  <si>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</si>
  <si>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</si>
  <si>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</si>
  <si>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</si>
  <si>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</si>
  <si>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</si>
  <si>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</si>
  <si>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</si>
  <si>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</si>
  <si>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</si>
  <si>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</si>
  <si>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</si>
  <si>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</si>
  <si>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</si>
  <si>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</si>
  <si>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</si>
  <si>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</si>
  <si>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</si>
  <si>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</si>
  <si>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</si>
  <si>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</si>
  <si>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</si>
  <si>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</si>
  <si>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</si>
  <si>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</si>
  <si>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</si>
  <si>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</si>
  <si>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</si>
  <si>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</si>
  <si>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</si>
  <si>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</si>
  <si>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</si>
  <si>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</si>
  <si>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</si>
  <si>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</si>
  <si>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</si>
  <si>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</si>
  <si>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</si>
  <si>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</si>
  <si>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</si>
  <si>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</si>
  <si>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</si>
  <si>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</si>
  <si>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</si>
  <si>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</si>
  <si>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</si>
  <si>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</si>
  <si>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</si>
  <si>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</si>
  <si>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</si>
  <si>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</si>
  <si>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</si>
  <si>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</si>
  <si>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</si>
  <si>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</si>
  <si>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</si>
  <si>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</si>
  <si>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</si>
  <si>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</si>
  <si>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</si>
  <si>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</si>
  <si>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</si>
  <si>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</si>
  <si>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</si>
  <si>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</si>
  <si>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</si>
  <si>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</si>
  <si>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</si>
  <si>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</si>
  <si>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</si>
  <si>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</si>
  <si>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</si>
  <si>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</si>
  <si>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</si>
  <si>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</si>
  <si>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</si>
  <si>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</si>
  <si>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</si>
  <si>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</si>
  <si>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</si>
  <si>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</si>
  <si>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</si>
  <si>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</si>
  <si>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</si>
  <si>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</si>
  <si>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</si>
  <si>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</si>
  <si>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</si>
  <si>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</si>
  <si>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</si>
  <si>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</si>
  <si>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</si>
  <si>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</si>
  <si>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</si>
  <si>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</si>
  <si>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</si>
  <si>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</si>
  <si>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</si>
  <si>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</si>
  <si>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</si>
  <si>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</si>
  <si>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</si>
  <si>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</si>
  <si>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</si>
  <si>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</si>
  <si>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</si>
  <si>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</si>
  <si>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</si>
  <si>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</si>
  <si>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</si>
  <si>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</si>
  <si>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</si>
  <si>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</si>
  <si>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</si>
  <si>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</si>
  <si>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</si>
  <si>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</si>
  <si>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</si>
  <si>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</si>
  <si>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</si>
  <si>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</si>
  <si>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</si>
  <si>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</si>
  <si>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</si>
  <si>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</si>
  <si>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</si>
  <si>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</si>
  <si>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</si>
  <si>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</si>
  <si>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</si>
  <si>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</si>
  <si>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</si>
  <si>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</si>
  <si>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</si>
  <si>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</si>
  <si>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</si>
  <si>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</si>
  <si>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</si>
  <si>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</si>
  <si>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</si>
  <si>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</si>
  <si>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</si>
  <si>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</si>
  <si>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</si>
  <si>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</si>
  <si>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</si>
  <si>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</si>
  <si>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</si>
  <si>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</si>
  <si>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</si>
  <si>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</si>
  <si>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</si>
  <si>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</si>
  <si>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</si>
  <si>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</si>
  <si>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</si>
  <si>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</si>
  <si>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</si>
  <si>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</si>
  <si>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</si>
  <si>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</si>
  <si>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</si>
  <si>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</si>
  <si>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</si>
  <si>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</si>
  <si>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</si>
  <si>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</si>
  <si>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</si>
  <si>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</si>
  <si>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</si>
  <si>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</si>
  <si>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</si>
  <si>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</si>
  <si>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</si>
  <si>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</si>
  <si>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</si>
  <si>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</si>
  <si>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</si>
  <si>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</si>
  <si>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</si>
  <si>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</si>
  <si>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</si>
  <si>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</si>
  <si>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</si>
  <si>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</si>
  <si>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</si>
  <si>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</si>
  <si>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</si>
  <si>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</si>
  <si>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</si>
  <si>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</si>
  <si>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</si>
  <si>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</si>
  <si>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</si>
  <si>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</si>
  <si>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</si>
  <si>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</si>
  <si>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</si>
  <si>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</si>
  <si>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</si>
  <si>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</si>
  <si>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</si>
  <si>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</si>
  <si>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</si>
  <si>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</si>
  <si>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</si>
  <si>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</si>
  <si>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</si>
  <si>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</si>
  <si>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</si>
  <si>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</si>
  <si>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</si>
  <si>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</si>
  <si>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</si>
  <si>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</si>
  <si>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</si>
  <si>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</si>
  <si>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</si>
  <si>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</si>
  <si>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</si>
  <si>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</si>
  <si>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</si>
  <si>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</si>
  <si>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</si>
  <si>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</si>
  <si>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</si>
  <si>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</si>
  <si>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</si>
  <si>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</si>
  <si>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</si>
  <si>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</si>
  <si>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</si>
  <si>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</si>
  <si>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</si>
  <si>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</si>
  <si>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</si>
  <si>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</si>
  <si>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</si>
  <si>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</si>
  <si>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</si>
  <si>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</si>
  <si>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</si>
  <si>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</si>
  <si>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</si>
  <si>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</si>
  <si>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</si>
  <si>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</si>
  <si>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</si>
  <si>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</si>
  <si>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</si>
  <si>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</si>
  <si>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</si>
  <si>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</si>
  <si>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</si>
  <si>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</si>
  <si>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</si>
  <si>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</si>
  <si>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</si>
  <si>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</si>
  <si>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</si>
  <si>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</si>
  <si>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</si>
  <si>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</si>
  <si>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</si>
  <si>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</si>
  <si>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</si>
  <si>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</si>
  <si>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</si>
  <si>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</si>
  <si>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</si>
  <si>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</si>
  <si>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</si>
  <si>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</si>
  <si>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</si>
  <si>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</si>
  <si>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</si>
  <si>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</si>
  <si>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</si>
  <si>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</si>
  <si>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</si>
  <si>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</si>
  <si>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</si>
  <si>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</si>
  <si>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</si>
  <si>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</si>
  <si>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</si>
  <si>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</si>
  <si>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</si>
  <si>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</si>
  <si>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</si>
  <si>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</si>
  <si>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</si>
  <si>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</si>
  <si>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</si>
  <si>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</si>
  <si>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</si>
  <si>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</si>
  <si>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</si>
  <si>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</si>
  <si>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</si>
  <si>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</si>
  <si>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</si>
  <si>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</si>
  <si>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</si>
  <si>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</si>
  <si>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</si>
  <si>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</si>
  <si>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</si>
  <si>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</si>
  <si>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</si>
  <si>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</si>
  <si>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</si>
  <si>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</si>
  <si>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</si>
  <si>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</si>
  <si>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</si>
  <si>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</si>
  <si>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</si>
  <si>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</si>
  <si>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</si>
  <si>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</si>
  <si>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</si>
  <si>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</si>
  <si>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</si>
  <si>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</si>
  <si>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</si>
  <si>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</si>
  <si>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</si>
  <si>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</si>
  <si>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</si>
  <si>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</si>
  <si>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</si>
  <si>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</si>
  <si>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</si>
  <si>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</si>
  <si>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</si>
  <si>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</si>
  <si>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</si>
  <si>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</si>
  <si>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</si>
  <si>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</si>
  <si>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</si>
  <si>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</si>
  <si>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</si>
  <si>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</si>
  <si>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</si>
  <si>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</si>
  <si>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</si>
  <si>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</si>
  <si>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</si>
  <si>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</si>
  <si>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</si>
  <si>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</si>
  <si>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</si>
  <si>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</si>
  <si>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</si>
  <si>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</si>
  <si>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</si>
  <si>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</si>
  <si>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</si>
  <si>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</si>
  <si>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</si>
  <si>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</si>
  <si>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</si>
  <si>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</si>
  <si>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</si>
  <si>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</si>
  <si>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</si>
  <si>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</si>
  <si>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</si>
  <si>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</si>
  <si>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</si>
  <si>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</si>
  <si>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</si>
  <si>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</si>
  <si>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</si>
  <si>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</si>
  <si>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</si>
  <si>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</si>
  <si>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</si>
  <si>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</si>
  <si>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</si>
  <si>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</si>
  <si>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</si>
  <si>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</si>
  <si>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</si>
  <si>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</si>
  <si>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</si>
  <si>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</si>
  <si>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</si>
  <si>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</si>
  <si>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</si>
  <si>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</si>
  <si>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</si>
  <si>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</si>
  <si>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</si>
  <si>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</si>
  <si>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</si>
  <si>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</si>
  <si>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</si>
  <si>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</si>
  <si>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</si>
  <si>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</si>
  <si>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</si>
  <si>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</si>
  <si>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</si>
  <si>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</si>
  <si>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</si>
  <si>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</si>
  <si>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</si>
  <si>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</si>
  <si>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</si>
  <si>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</si>
  <si>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</si>
  <si>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</si>
  <si>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</si>
  <si>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</si>
  <si>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</si>
  <si>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</si>
  <si>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</si>
  <si>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</si>
  <si>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</si>
  <si>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</si>
  <si>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</si>
  <si>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</si>
  <si>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</si>
  <si>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</si>
  <si>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</si>
  <si>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</si>
  <si>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</si>
  <si>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</si>
  <si>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</si>
  <si>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</si>
  <si>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</si>
  <si>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</si>
  <si>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</si>
  <si>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</si>
  <si>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</si>
  <si>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</si>
  <si>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</si>
  <si>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</si>
  <si>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</si>
  <si>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</si>
  <si>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</si>
  <si>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</si>
  <si>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</si>
  <si>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</si>
  <si>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</si>
  <si>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</si>
  <si>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</si>
  <si>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</si>
  <si>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</si>
  <si>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</si>
  <si>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</si>
  <si>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</si>
  <si>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</si>
  <si>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</si>
  <si>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</si>
  <si>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</si>
  <si>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</si>
  <si>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</si>
  <si>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</si>
  <si>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</si>
  <si>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</si>
  <si>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</si>
  <si>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</si>
  <si>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</si>
  <si>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</si>
  <si>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</si>
  <si>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</si>
  <si>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</si>
  <si>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</si>
  <si>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</si>
  <si>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</si>
  <si>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</si>
  <si>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</si>
  <si>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</si>
  <si>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</si>
  <si>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</si>
  <si>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</si>
  <si>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</si>
  <si>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</si>
  <si>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</si>
  <si>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</si>
  <si>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</si>
  <si>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</si>
  <si>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</si>
  <si>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</si>
  <si>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</si>
  <si>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</si>
  <si>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</si>
  <si>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</si>
  <si>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</si>
  <si>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</si>
  <si>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</si>
  <si>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</si>
  <si>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</si>
  <si>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</si>
  <si>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</si>
  <si>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</si>
  <si>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</si>
  <si>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</si>
  <si>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</si>
  <si>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</si>
  <si>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</si>
  <si>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</si>
  <si>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</si>
  <si>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</si>
  <si>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</si>
  <si>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</si>
  <si>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</si>
  <si>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</si>
  <si>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</si>
  <si>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</si>
  <si>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</si>
  <si>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</si>
  <si>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</si>
  <si>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</si>
  <si>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</si>
  <si>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</si>
  <si>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</si>
  <si>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</si>
  <si>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</si>
  <si>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</si>
  <si>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</si>
  <si>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</si>
  <si>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</si>
  <si>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</si>
  <si>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</si>
  <si>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</si>
  <si>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</si>
  <si>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</si>
  <si>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</si>
  <si>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</si>
  <si>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</si>
  <si>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</si>
  <si>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</si>
  <si>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</si>
  <si>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</si>
  <si>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</si>
  <si>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</si>
  <si>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</si>
  <si>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</si>
  <si>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</si>
  <si>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</si>
  <si>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</si>
  <si>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</si>
  <si>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</si>
  <si>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</si>
  <si>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</si>
  <si>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</si>
  <si>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</si>
  <si>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</si>
  <si>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</si>
  <si>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</si>
  <si>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</si>
  <si>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</si>
  <si>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</si>
  <si>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</si>
  <si>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</si>
  <si>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</si>
  <si>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</si>
  <si>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</si>
  <si>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</si>
  <si>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</si>
  <si>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</si>
  <si>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</si>
  <si>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</si>
  <si>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</si>
  <si>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</si>
  <si>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</si>
  <si>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</si>
  <si>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</si>
  <si>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</si>
  <si>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</si>
  <si>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</si>
  <si>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</si>
  <si>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</si>
  <si>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</si>
  <si>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</si>
  <si>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</si>
  <si>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</si>
  <si>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</si>
  <si>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</si>
  <si>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</si>
  <si>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</si>
  <si>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</si>
  <si>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</si>
  <si>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</si>
  <si>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</si>
  <si>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</si>
  <si>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</si>
  <si>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</si>
  <si>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</si>
  <si>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</si>
  <si>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</si>
  <si>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</si>
  <si>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</si>
  <si>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</si>
  <si>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</si>
  <si>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</si>
  <si>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</si>
  <si>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</si>
  <si>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</si>
  <si>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</si>
  <si>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</si>
  <si>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</si>
  <si>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</si>
  <si>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</si>
  <si>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</si>
  <si>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</si>
  <si>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</si>
  <si>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</si>
  <si>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</si>
  <si>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</si>
  <si>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</si>
  <si>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</si>
  <si>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</si>
  <si>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</si>
  <si>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</si>
  <si>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</si>
  <si>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</si>
  <si>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</si>
  <si>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</si>
  <si>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</si>
  <si>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</si>
  <si>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</si>
  <si>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</si>
  <si>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</si>
  <si>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</si>
  <si>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</si>
  <si>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</si>
  <si>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</si>
  <si>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</si>
  <si>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</si>
  <si>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</si>
  <si>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</si>
  <si>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</si>
  <si>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</si>
  <si>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</si>
  <si>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</si>
  <si>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</si>
  <si>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</si>
  <si>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</si>
  <si>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</si>
  <si>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</si>
  <si>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</si>
  <si>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</si>
  <si>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</si>
  <si>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</si>
  <si>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</si>
  <si>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</si>
  <si>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</si>
  <si>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</si>
  <si>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</si>
  <si>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</si>
  <si>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</si>
  <si>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</si>
  <si>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</si>
  <si>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</si>
  <si>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</si>
  <si>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</si>
  <si>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</si>
  <si>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</si>
  <si>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</si>
  <si>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</si>
  <si>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</si>
  <si>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</si>
  <si>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</si>
  <si>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</si>
  <si>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</si>
  <si>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</si>
  <si>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</si>
  <si>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</si>
  <si>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</si>
  <si>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</si>
  <si>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</si>
  <si>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</si>
  <si>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</si>
  <si>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</si>
  <si>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</si>
  <si>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</si>
  <si>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</si>
  <si>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</si>
  <si>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</si>
  <si>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</si>
  <si>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</si>
  <si>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</si>
  <si>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</si>
  <si>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</si>
  <si>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</si>
  <si>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</si>
  <si>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</si>
  <si>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</si>
  <si>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</si>
  <si>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</si>
  <si>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</si>
  <si>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</si>
  <si>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</si>
  <si>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</si>
  <si>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</si>
  <si>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</si>
  <si>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</si>
  <si>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</si>
  <si>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</si>
  <si>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</si>
  <si>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</si>
  <si>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</si>
  <si>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</si>
  <si>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</si>
  <si>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</si>
  <si>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</si>
  <si>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</si>
  <si>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</si>
  <si>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</si>
  <si>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</si>
  <si>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</si>
  <si>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</si>
  <si>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</si>
  <si>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</si>
  <si>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</si>
  <si>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</si>
  <si>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</si>
  <si>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</si>
  <si>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</si>
  <si>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</si>
  <si>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</si>
  <si>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</si>
  <si>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</si>
  <si>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</si>
  <si>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</si>
  <si>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</si>
  <si>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</si>
  <si>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</si>
  <si>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</si>
  <si>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</si>
  <si>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</si>
  <si>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</si>
  <si>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</si>
  <si>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</si>
  <si>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</si>
  <si>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</si>
  <si>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</si>
  <si>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</si>
  <si>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</si>
  <si>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</si>
  <si>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</si>
  <si>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</si>
  <si>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</si>
  <si>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</si>
  <si>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</si>
  <si>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</si>
  <si>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</si>
  <si>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</si>
  <si>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</si>
  <si>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</si>
  <si>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</si>
  <si>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</si>
  <si>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</si>
  <si>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</si>
  <si>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</si>
  <si>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</si>
  <si>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</si>
  <si>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</si>
  <si>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</si>
  <si>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</si>
  <si>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</si>
  <si>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</si>
  <si>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</si>
  <si>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</si>
  <si>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</si>
  <si>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</si>
  <si>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</si>
  <si>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</si>
  <si>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</si>
  <si>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</si>
  <si>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</si>
  <si>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</si>
  <si>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</si>
  <si>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</si>
  <si>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</si>
  <si>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</si>
  <si>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</si>
  <si>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</si>
  <si>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</si>
  <si>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</si>
  <si>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</si>
  <si>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</si>
  <si>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</si>
  <si>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</si>
  <si>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</si>
  <si>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</si>
  <si>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</si>
  <si>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</si>
  <si>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</si>
  <si>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</si>
  <si>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</si>
  <si>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</si>
  <si>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</si>
  <si>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</si>
  <si>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</si>
  <si>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</si>
  <si>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</si>
  <si>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</si>
  <si>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</si>
  <si>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</si>
  <si>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</si>
  <si>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</si>
  <si>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</si>
  <si>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</si>
  <si>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</si>
  <si>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</si>
  <si>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</si>
  <si>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</si>
  <si>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</si>
  <si>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</si>
  <si>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</si>
  <si>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</si>
  <si>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</si>
  <si>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</si>
  <si>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</si>
  <si>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</si>
  <si>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</si>
  <si>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</si>
  <si>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</si>
  <si>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</si>
  <si>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</si>
  <si>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</si>
  <si>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</si>
  <si>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</si>
  <si>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</si>
  <si>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</si>
  <si>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</si>
  <si>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</si>
  <si>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</si>
  <si>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</si>
  <si>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</si>
  <si>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</si>
  <si>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</si>
  <si>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</si>
  <si>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</si>
  <si>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</si>
  <si>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</si>
  <si>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</si>
  <si>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</si>
  <si>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</si>
  <si>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</si>
  <si>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</si>
  <si>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</si>
  <si>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</si>
  <si>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</si>
  <si>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</si>
  <si>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</si>
  <si>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</si>
  <si>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</si>
  <si>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</si>
  <si>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</si>
  <si>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</si>
  <si>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</si>
  <si>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</si>
  <si>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</si>
  <si>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</si>
  <si>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</si>
  <si>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</si>
  <si>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</si>
  <si>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</si>
  <si>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</si>
  <si>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</si>
  <si>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</si>
  <si>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</si>
  <si>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</si>
  <si>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</si>
  <si>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</si>
  <si>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</si>
  <si>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</si>
  <si>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</si>
  <si>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</si>
  <si>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</si>
  <si>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</si>
  <si>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</si>
  <si>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</si>
  <si>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</si>
  <si>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</si>
  <si>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</si>
  <si>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</si>
  <si>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</si>
  <si>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</si>
  <si>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</si>
  <si>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</si>
  <si>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</si>
  <si>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</si>
  <si>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</si>
  <si>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</si>
  <si>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</si>
  <si>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</si>
  <si>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</si>
  <si>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</si>
  <si>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</si>
  <si>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</si>
  <si>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</si>
  <si>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</si>
  <si>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</si>
  <si>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</si>
  <si>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</si>
  <si>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</si>
  <si>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</si>
  <si>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</si>
  <si>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</si>
  <si>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</si>
  <si>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</si>
  <si>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</si>
  <si>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</si>
  <si>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</si>
  <si>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</si>
  <si>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</si>
  <si>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</si>
  <si>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</si>
  <si>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</si>
  <si>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</si>
  <si>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</si>
  <si>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</si>
  <si>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</si>
  <si>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</si>
  <si>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</si>
  <si>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</si>
  <si>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</si>
  <si>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</si>
  <si>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</si>
  <si>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</si>
  <si>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</si>
  <si>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</si>
  <si>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</si>
  <si>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</si>
  <si>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</si>
  <si>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</si>
  <si>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</si>
  <si>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</si>
  <si>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</si>
  <si>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</si>
  <si>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</si>
  <si>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</si>
  <si>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</si>
  <si>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</si>
  <si>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</si>
  <si>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</si>
  <si>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</si>
  <si>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</si>
  <si>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</si>
  <si>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</si>
  <si>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</si>
  <si>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</si>
  <si>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</si>
  <si>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</si>
  <si>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</si>
  <si>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</si>
  <si>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</si>
  <si>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</si>
  <si>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</si>
  <si>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</si>
  <si>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</si>
  <si>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</si>
  <si>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</si>
  <si>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</si>
  <si>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</si>
  <si>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</si>
  <si>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</si>
  <si>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</si>
  <si>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</si>
  <si>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</si>
  <si>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</si>
  <si>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</si>
  <si>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</si>
  <si>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</si>
  <si>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</si>
  <si>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</si>
  <si>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</si>
  <si>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</si>
  <si>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</si>
  <si>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</si>
  <si>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</si>
  <si>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</si>
  <si>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</si>
  <si>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</si>
  <si>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</si>
  <si>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</si>
  <si>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</si>
  <si>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</si>
  <si>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</si>
  <si>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</si>
  <si>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</si>
  <si>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</si>
  <si>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</si>
  <si>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</si>
  <si>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</si>
  <si>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</si>
  <si>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</si>
  <si>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</si>
  <si>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</si>
  <si>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</si>
  <si>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</si>
  <si>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</si>
  <si>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</si>
  <si>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</si>
  <si>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</si>
  <si>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</si>
  <si>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</si>
  <si>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</si>
  <si>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</si>
  <si>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</si>
  <si>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</si>
  <si>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</si>
  <si>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</si>
  <si>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</si>
  <si>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</si>
  <si>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</si>
  <si>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</si>
  <si>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</si>
  <si>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</si>
  <si>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</si>
  <si>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</si>
  <si>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</si>
  <si>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</si>
  <si>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</si>
  <si>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</si>
  <si>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</si>
  <si>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</si>
  <si>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</si>
  <si>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</si>
  <si>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</si>
  <si>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</si>
  <si>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</si>
  <si>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</si>
  <si>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</si>
  <si>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</si>
  <si>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</si>
  <si>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</si>
  <si>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</si>
  <si>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</si>
  <si>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</si>
  <si>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</si>
  <si>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</si>
  <si>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</si>
  <si>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</si>
  <si>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</si>
  <si>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</si>
  <si>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</si>
  <si>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</si>
  <si>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</si>
  <si>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</si>
  <si>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</si>
  <si>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</si>
  <si>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</si>
  <si>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</si>
  <si>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</si>
  <si>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</si>
  <si>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</si>
  <si>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</si>
  <si>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</si>
  <si>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</si>
  <si>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</si>
  <si>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</si>
  <si>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</si>
  <si>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</si>
  <si>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</si>
  <si>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</si>
  <si>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</si>
  <si>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</si>
  <si>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</si>
  <si>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</si>
  <si>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</si>
  <si>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</si>
  <si>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</si>
  <si>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</si>
  <si>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</si>
  <si>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</si>
  <si>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</si>
  <si>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</si>
  <si>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</si>
  <si>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</si>
  <si>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</si>
  <si>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</si>
  <si>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</si>
  <si>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</si>
  <si>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</si>
  <si>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</si>
  <si>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</si>
  <si>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</si>
  <si>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</si>
  <si>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</si>
  <si>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</si>
  <si>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</si>
  <si>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</si>
  <si>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</si>
  <si>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</si>
  <si>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</si>
  <si>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</si>
  <si>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</si>
  <si>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</si>
  <si>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</si>
  <si>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</si>
  <si>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</si>
  <si>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</si>
  <si>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</si>
  <si>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</si>
  <si>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</si>
  <si>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</si>
  <si>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</si>
  <si>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</si>
  <si>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</si>
  <si>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</si>
  <si>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</si>
  <si>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</si>
  <si>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</si>
  <si>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</si>
  <si>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</si>
  <si>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</si>
  <si>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</si>
  <si>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</si>
  <si>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</si>
  <si>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</si>
  <si>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</si>
  <si>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</si>
  <si>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</si>
  <si>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</si>
  <si>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</si>
  <si>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</si>
  <si>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</si>
  <si>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</si>
  <si>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</si>
  <si>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</si>
  <si>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</si>
  <si>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</si>
  <si>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</si>
  <si>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</si>
  <si>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</si>
  <si>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</si>
  <si>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</si>
  <si>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</si>
  <si>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</si>
  <si>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</si>
  <si>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</si>
  <si>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</si>
  <si>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</si>
  <si>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</si>
  <si>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</si>
  <si>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</si>
  <si>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</si>
  <si>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</si>
  <si>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</si>
  <si>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</si>
  <si>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</si>
  <si>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</si>
  <si>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</si>
  <si>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</si>
  <si>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</si>
  <si>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</si>
  <si>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</si>
  <si>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</si>
  <si>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</si>
  <si>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</si>
  <si>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</si>
  <si>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</si>
  <si>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</si>
  <si>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</si>
  <si>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</si>
  <si>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</si>
  <si>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</si>
  <si>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</si>
  <si>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</si>
  <si>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</si>
  <si>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</si>
  <si>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</si>
  <si>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</si>
  <si>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</si>
  <si>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</si>
  <si>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</si>
  <si>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</si>
  <si>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</si>
  <si>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</si>
  <si>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</si>
  <si>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</si>
  <si>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</si>
  <si>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</si>
  <si>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</si>
  <si>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</si>
  <si>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</si>
  <si>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</si>
  <si>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</si>
  <si>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</si>
  <si>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</si>
  <si>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</si>
  <si>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</si>
  <si>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</si>
  <si>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</si>
  <si>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</si>
  <si>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</si>
  <si>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</si>
  <si>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</si>
  <si>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</si>
  <si>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</si>
  <si>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</si>
  <si>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</si>
  <si>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</si>
  <si>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</si>
  <si>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</si>
  <si>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</si>
  <si>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</si>
  <si>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</si>
  <si>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</si>
  <si>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</si>
  <si>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</si>
  <si>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</si>
  <si>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</si>
  <si>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</si>
  <si>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</si>
  <si>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</si>
  <si>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</si>
  <si>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</si>
  <si>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</si>
  <si>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</si>
  <si>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</si>
  <si>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</si>
  <si>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</si>
  <si>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</si>
  <si>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</si>
  <si>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</si>
  <si>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</si>
  <si>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</si>
  <si>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</si>
  <si>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</si>
  <si>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</si>
  <si>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</si>
  <si>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</si>
  <si>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</si>
  <si>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</si>
  <si>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</si>
  <si>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</si>
  <si>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</si>
  <si>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</si>
  <si>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</si>
  <si>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</si>
  <si>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</si>
  <si>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</si>
  <si>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</si>
  <si>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</si>
  <si>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</si>
  <si>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</si>
  <si>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</si>
  <si>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</si>
  <si>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</si>
  <si>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</si>
  <si>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</si>
  <si>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</si>
  <si>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</si>
  <si>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</si>
  <si>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</si>
  <si>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</si>
  <si>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</si>
  <si>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</si>
  <si>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</si>
  <si>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</si>
  <si>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</si>
  <si>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</si>
  <si>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</si>
  <si>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</si>
  <si>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</si>
  <si>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</si>
  <si>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</si>
  <si>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</si>
  <si>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</si>
  <si>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</si>
  <si>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</si>
  <si>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</si>
  <si>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</si>
  <si>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</si>
  <si>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</si>
  <si>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</si>
  <si>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</si>
  <si>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</si>
  <si>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</si>
  <si>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</si>
  <si>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</si>
  <si>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</si>
  <si>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</si>
  <si>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</si>
  <si>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</si>
  <si>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</si>
  <si>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</si>
  <si>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</si>
  <si>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</si>
  <si>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</si>
  <si>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</si>
  <si>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</si>
  <si>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</si>
  <si>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</si>
  <si>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</si>
  <si>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</si>
  <si>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</si>
  <si>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</si>
  <si>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</si>
  <si>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</si>
  <si>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</si>
  <si>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</si>
  <si>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</si>
  <si>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</si>
  <si>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</si>
  <si>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</si>
  <si>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</si>
  <si>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</si>
  <si>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</si>
  <si>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</si>
  <si>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</si>
  <si>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</si>
  <si>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</si>
  <si>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</si>
  <si>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</si>
  <si>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</si>
  <si>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</si>
  <si>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</si>
  <si>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</si>
  <si>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</si>
  <si>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</si>
  <si>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</si>
  <si>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</si>
  <si>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</si>
  <si>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</si>
  <si>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</si>
  <si>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</si>
  <si>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</si>
  <si>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</si>
  <si>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</si>
  <si>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</si>
  <si>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</si>
  <si>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</si>
  <si>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</si>
  <si>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</si>
  <si>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</si>
  <si>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</si>
  <si>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</si>
  <si>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</si>
  <si>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</si>
  <si>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</si>
  <si>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</si>
  <si>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</si>
  <si>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</si>
  <si>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</si>
  <si>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</si>
  <si>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</si>
  <si>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</si>
  <si>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</si>
  <si>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</si>
  <si>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</si>
  <si>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</si>
  <si>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</si>
  <si>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</si>
  <si>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</si>
  <si>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</si>
  <si>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</si>
  <si>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</si>
  <si>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</si>
  <si>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</si>
  <si>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</si>
  <si>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</si>
  <si>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</si>
  <si>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</si>
  <si>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</si>
  <si>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</si>
  <si>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</si>
  <si>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</si>
  <si>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</si>
  <si>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</si>
  <si>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</si>
  <si>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</si>
  <si>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</si>
  <si>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</si>
  <si>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</si>
  <si>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</si>
  <si>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</si>
  <si>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</si>
  <si>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</si>
  <si>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</si>
  <si>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</si>
  <si>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</si>
  <si>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</si>
  <si>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</si>
  <si>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</si>
  <si>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</si>
  <si>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</si>
  <si>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</si>
  <si>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</si>
  <si>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</si>
  <si>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</si>
  <si>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</si>
  <si>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</si>
  <si>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</si>
  <si>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</si>
  <si>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</si>
  <si>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</si>
  <si>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</si>
  <si>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</si>
  <si>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</si>
  <si>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</si>
  <si>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</si>
  <si>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</si>
  <si>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</si>
  <si>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</si>
  <si>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</si>
  <si>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</si>
  <si>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</si>
  <si>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</si>
  <si>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</si>
  <si>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</si>
  <si>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</si>
  <si>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</si>
  <si>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</si>
  <si>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</si>
  <si>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</si>
  <si>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</si>
  <si>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</si>
  <si>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</si>
  <si>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</si>
  <si>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</si>
  <si>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</si>
  <si>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</si>
  <si>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</si>
  <si>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</si>
  <si>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</si>
  <si>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</si>
  <si>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</si>
  <si>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</si>
  <si>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</si>
  <si>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</si>
  <si>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</si>
  <si>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</si>
  <si>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</si>
  <si>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</si>
  <si>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</si>
  <si>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</si>
  <si>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</si>
  <si>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</si>
  <si>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</si>
  <si>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</si>
  <si>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</si>
  <si>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</si>
  <si>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</si>
  <si>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</si>
  <si>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</si>
  <si>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</si>
  <si>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</si>
  <si>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</si>
  <si>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</si>
  <si>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</si>
  <si>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</si>
  <si>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</si>
  <si>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</si>
  <si>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</si>
  <si>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</si>
  <si>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</si>
  <si>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</si>
  <si>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</si>
  <si>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</si>
  <si>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</si>
  <si>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</si>
  <si>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</si>
  <si>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</si>
  <si>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</si>
  <si>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</si>
  <si>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</si>
  <si>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</si>
  <si>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</si>
  <si>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</si>
  <si>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</si>
  <si>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</si>
  <si>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</si>
  <si>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</si>
  <si>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</si>
  <si>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</si>
  <si>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</si>
  <si>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</si>
  <si>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</si>
  <si>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</si>
  <si>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</si>
  <si>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</si>
  <si>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</si>
  <si>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</si>
  <si>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</si>
  <si>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</si>
  <si>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</si>
  <si>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</si>
  <si>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</si>
  <si>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</si>
  <si>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</si>
  <si>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</si>
  <si>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</si>
  <si>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</si>
  <si>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</si>
  <si>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</si>
  <si>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</si>
  <si>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</si>
  <si>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</si>
  <si>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</si>
  <si>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</si>
  <si>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</si>
  <si>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</si>
  <si>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</si>
  <si>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</si>
  <si>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</si>
  <si>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</si>
  <si>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</si>
  <si>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</si>
  <si>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</si>
  <si>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</si>
  <si>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</si>
  <si>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</si>
  <si>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</si>
  <si>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</si>
  <si>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</si>
  <si>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</si>
  <si>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</si>
  <si>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</si>
  <si>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</si>
  <si>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</si>
  <si>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</si>
  <si>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</si>
  <si>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</si>
  <si>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</si>
  <si>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</si>
  <si>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</si>
  <si>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</si>
  <si>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</si>
  <si>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</si>
  <si>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</si>
  <si>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</si>
  <si>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</si>
  <si>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</si>
  <si>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</si>
  <si>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</si>
  <si>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</si>
  <si>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</si>
  <si>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</si>
  <si>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</si>
  <si>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</si>
  <si>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</si>
  <si>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</si>
  <si>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</si>
  <si>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</si>
  <si>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</si>
  <si>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</si>
  <si>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</si>
  <si>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</si>
  <si>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</si>
  <si>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</si>
  <si>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</si>
  <si>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</si>
  <si>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</si>
  <si>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</si>
  <si>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</si>
  <si>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</si>
  <si>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</si>
  <si>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</si>
  <si>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</si>
  <si>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</si>
  <si>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</si>
  <si>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</si>
  <si>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</si>
  <si>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</si>
  <si>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</si>
  <si>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</si>
  <si>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</si>
  <si>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</si>
  <si>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</si>
  <si>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</si>
  <si>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</si>
  <si>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</si>
  <si>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</si>
  <si>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</si>
  <si>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</si>
  <si>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</si>
  <si>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</si>
  <si>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</si>
  <si>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</si>
  <si>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</si>
  <si>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</si>
  <si>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</si>
  <si>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</si>
  <si>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</si>
  <si>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</si>
  <si>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</si>
  <si>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</si>
  <si>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</si>
  <si>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</si>
  <si>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</si>
  <si>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</si>
  <si>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</si>
  <si>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</si>
  <si>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</si>
  <si>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</si>
  <si>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</si>
  <si>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</si>
  <si>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</si>
  <si>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</si>
  <si>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</si>
  <si>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</si>
  <si>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</si>
  <si>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</si>
  <si>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</si>
  <si>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</si>
  <si>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</si>
  <si>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</si>
  <si>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</si>
  <si>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</si>
  <si>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</si>
  <si>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</si>
  <si>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</si>
  <si>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</si>
  <si>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</si>
  <si>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</si>
  <si>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</si>
  <si>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</si>
  <si>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</si>
  <si>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</si>
  <si>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</si>
  <si>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</si>
  <si>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</si>
  <si>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</si>
  <si>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</si>
  <si>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</si>
  <si>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</si>
  <si>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</si>
  <si>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</si>
  <si>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</si>
  <si>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</si>
  <si>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</si>
  <si>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</si>
  <si>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</si>
  <si>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</si>
  <si>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</si>
  <si>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</si>
  <si>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</si>
  <si>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</si>
  <si>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</si>
  <si>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</si>
  <si>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</si>
  <si>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</si>
  <si>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</si>
  <si>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</si>
  <si>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</si>
  <si>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</si>
  <si>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</si>
  <si>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</si>
  <si>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</si>
  <si>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</si>
  <si>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</si>
  <si>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</si>
  <si>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</si>
  <si>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</si>
  <si>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</si>
  <si>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</si>
  <si>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</si>
  <si>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</si>
  <si>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</si>
  <si>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</si>
  <si>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</si>
  <si>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</si>
  <si>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</si>
  <si>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</si>
  <si>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</si>
  <si>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</si>
  <si>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</si>
  <si>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</si>
  <si>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</si>
  <si>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</si>
  <si>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</si>
  <si>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</si>
  <si>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</si>
  <si>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</si>
  <si>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</si>
  <si>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</si>
  <si>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</si>
  <si>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</si>
  <si>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</si>
  <si>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</si>
  <si>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</si>
  <si>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</si>
  <si>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</si>
  <si>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</si>
  <si>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</si>
  <si>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</si>
  <si>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</si>
  <si>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</si>
  <si>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</si>
  <si>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</si>
  <si>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</si>
  <si>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</si>
  <si>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</si>
  <si>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</si>
  <si>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</si>
  <si>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</si>
  <si>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</si>
  <si>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</si>
  <si>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</si>
  <si>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</si>
  <si>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</si>
  <si>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</si>
  <si>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</si>
  <si>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</si>
  <si>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</si>
  <si>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</si>
  <si>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</si>
  <si>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</si>
  <si>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</si>
  <si>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</si>
  <si>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</si>
  <si>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</si>
  <si>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</si>
  <si>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</si>
  <si>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</si>
  <si>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</si>
  <si>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</si>
  <si>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</si>
  <si>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</si>
  <si>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</si>
  <si>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</si>
  <si>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</si>
  <si>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</si>
  <si>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</si>
  <si>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</si>
  <si>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</si>
  <si>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</si>
  <si>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</si>
  <si>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</si>
  <si>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</si>
  <si>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</si>
  <si>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</si>
  <si>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</si>
  <si>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</si>
  <si>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</si>
  <si>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</si>
  <si>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</si>
  <si>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</si>
  <si>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</si>
  <si>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</si>
  <si>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</si>
  <si>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</si>
  <si>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</si>
  <si>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</si>
  <si>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</si>
  <si>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</si>
  <si>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</si>
  <si>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</si>
  <si>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</si>
  <si>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</si>
  <si>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</si>
  <si>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</si>
  <si>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</si>
  <si>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</si>
  <si>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</si>
  <si>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</si>
  <si>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</si>
  <si>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</si>
  <si>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</si>
  <si>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</si>
  <si>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</si>
  <si>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</si>
  <si>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</si>
  <si>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</si>
  <si>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</si>
  <si>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</si>
  <si>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</si>
  <si>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</si>
  <si>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</si>
  <si>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</si>
  <si>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</si>
  <si>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</si>
  <si>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</si>
  <si>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</si>
  <si>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</si>
  <si>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</si>
  <si>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</si>
  <si>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</si>
  <si>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</si>
  <si>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</si>
  <si>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</si>
  <si>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</si>
  <si>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</si>
  <si>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</si>
  <si>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</si>
  <si>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</si>
  <si>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</si>
  <si>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</si>
  <si>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</si>
  <si>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</si>
  <si>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</si>
  <si>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</si>
  <si>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</si>
  <si>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</si>
  <si>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</si>
  <si>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</si>
  <si>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</si>
  <si>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</si>
  <si>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</si>
  <si>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</si>
  <si>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</si>
  <si>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</si>
  <si>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</si>
  <si>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</si>
  <si>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</si>
  <si>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</si>
  <si>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</si>
  <si>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</si>
  <si>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</si>
  <si>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</si>
  <si>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</si>
  <si>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</si>
  <si>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</si>
  <si>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</si>
  <si>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</si>
  <si>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</si>
  <si>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</si>
  <si>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</si>
  <si>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</si>
  <si>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</si>
  <si>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</si>
  <si>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</si>
  <si>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</si>
  <si>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</si>
  <si>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</si>
  <si>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</si>
  <si>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</si>
  <si>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</si>
  <si>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</si>
  <si>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</si>
  <si>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</si>
  <si>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</si>
  <si>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</si>
  <si>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</si>
  <si>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</si>
  <si>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</si>
  <si>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</si>
  <si>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</si>
  <si>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</si>
  <si>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</si>
  <si>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</si>
  <si>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</si>
  <si>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</si>
  <si>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</si>
  <si>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</si>
  <si>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</si>
  <si>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</si>
  <si>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</si>
  <si>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</si>
  <si>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</si>
  <si>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</si>
  <si>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</si>
  <si>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</si>
  <si>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</si>
  <si>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</si>
  <si>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</si>
  <si>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</si>
  <si>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</si>
  <si>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</si>
  <si>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</si>
  <si>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</si>
  <si>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</si>
  <si>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</si>
  <si>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</si>
  <si>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</si>
  <si>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</si>
  <si>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</si>
  <si>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</si>
  <si>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</si>
  <si>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</si>
  <si>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</si>
  <si>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</si>
  <si>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</si>
  <si>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</si>
  <si>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</si>
  <si>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</si>
  <si>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</si>
  <si>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</si>
  <si>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</si>
  <si>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</si>
  <si>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</si>
  <si>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</si>
  <si>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</si>
  <si>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</si>
  <si>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</si>
  <si>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</si>
  <si>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</si>
  <si>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</si>
  <si>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</si>
  <si>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</si>
  <si>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</si>
  <si>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</si>
  <si>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</si>
  <si>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</si>
  <si>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</si>
  <si>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</si>
  <si>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</si>
  <si>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</si>
  <si>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</si>
  <si>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</si>
  <si>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</si>
  <si>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</si>
  <si>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</si>
  <si>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</si>
  <si>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</si>
  <si>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</si>
  <si>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</si>
  <si>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</si>
  <si>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</si>
  <si>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</si>
  <si>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</si>
  <si>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</si>
  <si>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</si>
  <si>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</si>
  <si>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</si>
  <si>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</si>
  <si>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</si>
  <si>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</si>
  <si>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</si>
  <si>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</si>
  <si>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</si>
  <si>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</si>
  <si>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</si>
  <si>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</si>
  <si>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</si>
  <si>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</si>
  <si>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</si>
  <si>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</si>
  <si>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</si>
  <si>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</si>
  <si>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</si>
  <si>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</si>
  <si>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</si>
  <si>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</si>
  <si>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</si>
  <si>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</si>
  <si>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</si>
  <si>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</si>
  <si>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</si>
  <si>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</si>
  <si>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</si>
  <si>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</si>
  <si>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</si>
  <si>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</si>
  <si>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</si>
  <si>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</si>
  <si>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</si>
  <si>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</si>
  <si>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</si>
  <si>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</si>
  <si>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</si>
  <si>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</si>
  <si>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</si>
  <si>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</si>
  <si>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</si>
  <si>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</si>
  <si>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</si>
  <si>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</si>
  <si>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</si>
  <si>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</si>
  <si>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</si>
  <si>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</si>
  <si>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</si>
  <si>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</si>
  <si>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</si>
  <si>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</si>
  <si>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</si>
  <si>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</si>
  <si>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</si>
  <si>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</si>
  <si>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</si>
  <si>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</si>
  <si>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</si>
  <si>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</si>
  <si>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</si>
  <si>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</si>
  <si>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</si>
  <si>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</si>
  <si>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</si>
  <si>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</si>
  <si>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</si>
  <si>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</si>
  <si>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</si>
  <si>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</si>
  <si>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</si>
  <si>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</si>
  <si>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</si>
  <si>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</si>
  <si>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</si>
  <si>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</si>
  <si>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</si>
  <si>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</si>
  <si>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</si>
  <si>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</si>
  <si>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</si>
  <si>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</si>
  <si>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</si>
  <si>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</si>
  <si>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</si>
  <si>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</si>
  <si>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</si>
  <si>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</si>
  <si>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</si>
  <si>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</si>
  <si>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</si>
  <si>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</si>
  <si>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</si>
  <si>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</si>
  <si>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</si>
  <si>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</si>
  <si>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</si>
  <si>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</si>
  <si>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</si>
  <si>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</si>
  <si>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</si>
  <si>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</si>
  <si>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</si>
  <si>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</si>
  <si>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</si>
  <si>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</si>
  <si>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</si>
  <si>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</si>
  <si>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</si>
  <si>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</si>
  <si>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</si>
  <si>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</si>
  <si>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</si>
  <si>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</si>
  <si>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</si>
  <si>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</si>
  <si>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</si>
  <si>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</si>
  <si>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</si>
  <si>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</si>
  <si>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</si>
  <si>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</si>
  <si>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</si>
  <si>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</si>
  <si>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</si>
  <si>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</si>
  <si>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</si>
  <si>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</si>
  <si>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</si>
  <si>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</si>
  <si>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</si>
  <si>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</si>
  <si>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</si>
  <si>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</si>
  <si>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</si>
  <si>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</si>
  <si>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</si>
  <si>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</si>
  <si>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</si>
  <si>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</si>
  <si>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</si>
  <si>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</si>
  <si>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</si>
  <si>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</si>
  <si>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</si>
  <si>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</si>
  <si>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</si>
  <si>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</si>
  <si>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</si>
  <si>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</si>
  <si>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</si>
  <si>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</si>
  <si>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</si>
  <si>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</si>
  <si>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</si>
  <si>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</si>
  <si>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</si>
  <si>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</si>
  <si>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</si>
  <si>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</si>
  <si>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</si>
  <si>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</si>
  <si>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</si>
  <si>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</si>
  <si>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</si>
  <si>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</si>
  <si>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</si>
  <si>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</si>
  <si>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</si>
  <si>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</si>
  <si>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</si>
  <si>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</si>
  <si>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</si>
  <si>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</si>
  <si>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</si>
  <si>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</si>
  <si>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</si>
  <si>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</si>
  <si>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</si>
  <si>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</si>
  <si>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</si>
  <si>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</si>
  <si>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</si>
  <si>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</si>
  <si>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</si>
  <si>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</si>
  <si>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</si>
  <si>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</si>
  <si>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</si>
  <si>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</si>
  <si>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</si>
  <si>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</si>
  <si>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</si>
  <si>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</si>
  <si>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</si>
  <si>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</si>
  <si>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</si>
  <si>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</si>
  <si>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</si>
  <si>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</si>
  <si>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</si>
  <si>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</si>
  <si>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</si>
  <si>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</si>
  <si>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</si>
  <si>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</si>
  <si>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</si>
  <si>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</si>
  <si>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</si>
  <si>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</si>
  <si>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</si>
  <si>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</si>
  <si>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</si>
  <si>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</si>
  <si>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</si>
  <si>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</si>
  <si>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</si>
  <si>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</si>
  <si>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</si>
  <si>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</si>
  <si>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</si>
  <si>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</si>
  <si>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</si>
  <si>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</si>
  <si>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</si>
  <si>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</si>
  <si>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</si>
  <si>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</si>
  <si>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</si>
  <si>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</si>
  <si>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</si>
  <si>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</si>
  <si>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</si>
  <si>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</si>
  <si>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</si>
  <si>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</si>
  <si>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</si>
  <si>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</si>
  <si>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</si>
  <si>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</si>
  <si>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</si>
  <si>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</si>
  <si>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</si>
  <si>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</si>
  <si>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</si>
  <si>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</si>
  <si>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</si>
  <si>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</si>
  <si>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</si>
  <si>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</si>
  <si>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</si>
  <si>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</si>
  <si>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</si>
  <si>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</si>
  <si>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</si>
  <si>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</si>
  <si>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</si>
  <si>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</si>
  <si>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</si>
  <si>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</si>
  <si>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</si>
  <si>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</si>
  <si>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</si>
  <si>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</si>
  <si>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</si>
  <si>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</si>
  <si>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</si>
  <si>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</si>
  <si>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</si>
  <si>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</si>
  <si>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</si>
  <si>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</si>
  <si>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</si>
  <si>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</si>
  <si>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</si>
  <si>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</si>
  <si>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</si>
  <si>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</si>
  <si>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</si>
  <si>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</si>
  <si>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</si>
  <si>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</si>
  <si>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</si>
  <si>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</si>
  <si>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</si>
  <si>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</si>
  <si>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</si>
  <si>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</si>
  <si>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</si>
  <si>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</si>
  <si>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</si>
  <si>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</si>
  <si>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</si>
  <si>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</si>
  <si>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</si>
  <si>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</si>
  <si>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</si>
  <si>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</si>
  <si>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</si>
  <si>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</si>
  <si>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</si>
  <si>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</si>
  <si>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</si>
  <si>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</si>
  <si>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</si>
  <si>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</si>
  <si>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</si>
  <si>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</si>
  <si>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</si>
  <si>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</si>
  <si>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</si>
  <si>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</si>
  <si>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</si>
  <si>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</si>
  <si>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</si>
  <si>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</si>
  <si>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</si>
  <si>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</si>
  <si>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</si>
  <si>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</si>
  <si>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</si>
  <si>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</si>
  <si>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</si>
  <si>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</si>
  <si>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</si>
  <si>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</si>
  <si>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</si>
  <si>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</si>
  <si>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</si>
  <si>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</si>
  <si>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</si>
  <si>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</si>
  <si>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</si>
  <si>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</si>
  <si>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</si>
  <si>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</si>
  <si>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</si>
  <si>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</si>
  <si>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</si>
  <si>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</si>
  <si>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</si>
  <si>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</si>
  <si>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</si>
  <si>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</si>
  <si>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</si>
  <si>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</si>
  <si>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</si>
  <si>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</si>
  <si>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</si>
  <si>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</si>
  <si>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</si>
  <si>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</si>
  <si>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</si>
  <si>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</si>
  <si>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</si>
  <si>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</si>
  <si>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</si>
  <si>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</si>
  <si>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</si>
  <si>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</si>
  <si>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</si>
  <si>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</si>
  <si>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</si>
  <si>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</si>
  <si>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</si>
  <si>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</si>
  <si>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</si>
  <si>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</si>
  <si>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</si>
  <si>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</si>
  <si>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</si>
  <si>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</si>
  <si>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</si>
  <si>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</si>
  <si>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</si>
  <si>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</si>
  <si>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</si>
  <si>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</si>
  <si>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</si>
  <si>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</si>
  <si>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</si>
  <si>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</si>
  <si>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</si>
  <si>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</si>
  <si>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</si>
  <si>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</si>
  <si>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</si>
  <si>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</si>
  <si>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</si>
  <si>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</si>
  <si>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</si>
  <si>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</si>
  <si>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</si>
  <si>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</si>
  <si>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</si>
  <si>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</si>
  <si>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</si>
  <si>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</si>
  <si>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</si>
  <si>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</si>
  <si>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</si>
  <si>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</si>
  <si>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</si>
  <si>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</si>
  <si>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</si>
  <si>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</si>
  <si>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</si>
  <si>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</si>
  <si>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</si>
  <si>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</si>
  <si>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</si>
  <si>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</si>
  <si>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</si>
  <si>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</si>
  <si>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</si>
  <si>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</si>
  <si>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</si>
  <si>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</si>
  <si>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</si>
  <si>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</si>
  <si>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</si>
  <si>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</si>
  <si>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</si>
  <si>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</si>
  <si>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</si>
  <si>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</si>
  <si>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</si>
  <si>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</si>
  <si>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</si>
  <si>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</si>
  <si>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</si>
  <si>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</si>
  <si>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</si>
  <si>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</si>
  <si>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</si>
  <si>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</si>
  <si>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</si>
  <si>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</si>
  <si>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</si>
  <si>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</si>
  <si>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</si>
  <si>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</si>
  <si>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</si>
  <si>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</si>
  <si>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</si>
  <si>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</si>
  <si>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</si>
  <si>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</si>
  <si>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</si>
  <si>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</si>
  <si>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</si>
  <si>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</si>
  <si>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</si>
  <si>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</si>
  <si>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</si>
  <si>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</si>
  <si>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</si>
  <si>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</si>
  <si>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</si>
  <si>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</si>
  <si>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</si>
  <si>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</si>
  <si>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</si>
  <si>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</si>
  <si>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</si>
  <si>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</si>
  <si>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</si>
  <si>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</si>
  <si>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</si>
  <si>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</si>
  <si>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</si>
  <si>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</si>
  <si>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</si>
  <si>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</si>
  <si>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</si>
  <si>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</si>
  <si>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</si>
  <si>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</si>
  <si>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</si>
  <si>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</si>
  <si>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</si>
  <si>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</si>
  <si>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</si>
  <si>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</si>
  <si>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</si>
  <si>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</si>
  <si>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</si>
  <si>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</si>
  <si>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</si>
  <si>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</si>
  <si>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</si>
  <si>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</si>
  <si>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</si>
  <si>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</si>
  <si>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</si>
  <si>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</si>
  <si>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</si>
  <si>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</si>
  <si>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</si>
  <si>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</si>
  <si>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</si>
  <si>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</si>
  <si>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</si>
  <si>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</si>
  <si>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</si>
  <si>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</si>
  <si>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</si>
  <si>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</si>
  <si>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</si>
  <si>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</si>
  <si>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</si>
  <si>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</si>
  <si>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</si>
  <si>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</si>
  <si>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</si>
  <si>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</si>
  <si>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</si>
  <si>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</si>
  <si>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</si>
  <si>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</si>
  <si>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</si>
  <si>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</si>
  <si>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</si>
  <si>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</si>
  <si>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</si>
  <si>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</si>
  <si>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</si>
  <si>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</si>
  <si>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</si>
  <si>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</si>
  <si>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</si>
  <si>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</si>
  <si>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</si>
  <si>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</si>
  <si>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</si>
  <si>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</si>
  <si>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</si>
  <si>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</si>
  <si>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</si>
  <si>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</si>
  <si>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</si>
  <si>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</si>
  <si>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</si>
  <si>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</si>
  <si>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</si>
  <si>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</si>
  <si>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</si>
  <si>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</si>
  <si>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</si>
  <si>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</si>
  <si>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</si>
  <si>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</si>
  <si>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</si>
  <si>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</si>
  <si>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</si>
  <si>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</si>
  <si>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</si>
  <si>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</si>
  <si>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</si>
  <si>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</si>
  <si>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</si>
  <si>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</si>
  <si>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</si>
  <si>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</si>
  <si>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</si>
  <si>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</si>
  <si>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</si>
  <si>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</si>
  <si>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</si>
  <si>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</si>
  <si>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</si>
  <si>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</si>
  <si>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</si>
  <si>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</si>
  <si>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</si>
  <si>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</si>
  <si>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</si>
  <si>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</si>
  <si>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</si>
  <si>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</si>
  <si>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</si>
  <si>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</si>
  <si>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</si>
  <si>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</si>
  <si>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</si>
  <si>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</si>
  <si>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</si>
  <si>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</si>
  <si>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</si>
  <si>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</si>
  <si>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</si>
  <si>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</si>
  <si>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</si>
  <si>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</si>
  <si>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</si>
  <si>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</si>
  <si>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</si>
  <si>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</si>
  <si>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</si>
  <si>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</si>
  <si>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</si>
  <si>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</si>
  <si>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</si>
  <si>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</si>
  <si>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</si>
  <si>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</si>
  <si>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</si>
  <si>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</si>
  <si>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</si>
  <si>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</si>
  <si>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</si>
  <si>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</si>
  <si>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</si>
  <si>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</si>
  <si>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</si>
  <si>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</si>
  <si>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</si>
  <si>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</si>
  <si>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</si>
  <si>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</si>
  <si>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</si>
  <si>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</si>
  <si>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</si>
  <si>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</si>
  <si>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</si>
  <si>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</si>
  <si>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</si>
  <si>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</si>
  <si>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</si>
  <si>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</si>
  <si>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</si>
  <si>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</si>
  <si>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</si>
  <si>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</si>
  <si>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</si>
  <si>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</si>
  <si>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</si>
  <si>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</si>
  <si>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</si>
  <si>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</si>
  <si>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</si>
  <si>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</si>
  <si>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</si>
  <si>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</si>
  <si>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</si>
  <si>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</si>
  <si>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</si>
  <si>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</si>
  <si>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</si>
  <si>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</si>
  <si>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</si>
  <si>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</si>
  <si>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</si>
  <si>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</si>
  <si>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</si>
  <si>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</si>
  <si>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</si>
  <si>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</si>
  <si>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</si>
  <si>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</si>
  <si>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</si>
  <si>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</si>
  <si>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</si>
  <si>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</si>
  <si>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</si>
  <si>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</si>
  <si>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</si>
  <si>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</si>
  <si>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</si>
  <si>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</si>
  <si>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</si>
  <si>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</si>
  <si>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</si>
  <si>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</si>
  <si>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</si>
  <si>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</si>
  <si>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</si>
  <si>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</si>
  <si>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</si>
  <si>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</si>
  <si>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</si>
  <si>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</si>
  <si>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</si>
  <si>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</si>
  <si>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</si>
  <si>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</si>
  <si>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</si>
  <si>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</si>
  <si>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</si>
  <si>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</si>
  <si>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</si>
  <si>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</si>
  <si>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</si>
  <si>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</si>
  <si>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</si>
  <si>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</si>
  <si>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</si>
  <si>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</si>
  <si>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</si>
  <si>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</si>
  <si>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</si>
  <si>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</si>
  <si>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</si>
  <si>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</si>
  <si>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</si>
  <si>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</si>
  <si>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</si>
  <si>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</si>
  <si>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</si>
  <si>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</si>
  <si>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</si>
  <si>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</si>
  <si>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</si>
  <si>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</si>
  <si>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</si>
  <si>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</si>
  <si>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</si>
  <si>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</si>
  <si>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</si>
  <si>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</si>
  <si>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</si>
  <si>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</si>
  <si>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</si>
  <si>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</si>
  <si>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</si>
  <si>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</si>
  <si>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</si>
  <si>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</si>
  <si>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</si>
  <si>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</si>
  <si>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</si>
  <si>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</si>
  <si>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</si>
  <si>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</si>
  <si>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</si>
  <si>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</si>
  <si>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</si>
  <si>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</si>
  <si>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</si>
  <si>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</si>
  <si>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</si>
  <si>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</si>
  <si>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</si>
  <si>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</si>
  <si>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</si>
  <si>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</si>
  <si>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</si>
  <si>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</si>
  <si>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</si>
  <si>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</si>
  <si>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</si>
  <si>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</si>
  <si>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</si>
  <si>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</si>
  <si>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</si>
  <si>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</si>
  <si>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</si>
  <si>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</si>
  <si>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</si>
  <si>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</si>
  <si>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</si>
  <si>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</si>
  <si>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</si>
  <si>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</si>
  <si>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</si>
  <si>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</si>
  <si>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</si>
  <si>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</si>
  <si>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</si>
  <si>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</si>
  <si>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</si>
  <si>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</si>
  <si>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</si>
  <si>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</si>
  <si>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</si>
  <si>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</si>
  <si>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</si>
  <si>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</si>
  <si>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</si>
  <si>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</si>
  <si>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</si>
  <si>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</si>
  <si>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</si>
  <si>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</si>
  <si>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</si>
  <si>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</si>
  <si>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</si>
  <si>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</si>
  <si>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</si>
  <si>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</si>
  <si>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</si>
  <si>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</si>
  <si>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</si>
  <si>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</si>
  <si>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</si>
  <si>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</si>
  <si>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</si>
  <si>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</si>
  <si>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</si>
  <si>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</si>
  <si>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</si>
  <si>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</si>
  <si>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</si>
  <si>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</si>
  <si>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</si>
  <si>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</si>
  <si>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</si>
  <si>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</si>
  <si>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</si>
  <si>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</si>
  <si>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</si>
  <si>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</si>
  <si>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</si>
  <si>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</si>
  <si>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</si>
  <si>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</si>
  <si>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</si>
  <si>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</si>
  <si>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</si>
  <si>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</si>
  <si>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</si>
  <si>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</si>
  <si>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</si>
  <si>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</si>
  <si>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</si>
  <si>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</si>
  <si>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</si>
  <si>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</si>
  <si>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</si>
  <si>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</si>
  <si>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</si>
  <si>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</si>
  <si>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</si>
  <si>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</si>
  <si>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</si>
  <si>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</si>
  <si>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</si>
  <si>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</si>
  <si>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</si>
  <si>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</si>
  <si>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</si>
  <si>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</si>
  <si>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</si>
  <si>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</si>
  <si>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</si>
  <si>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</si>
  <si>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</si>
  <si>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</si>
  <si>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</si>
  <si>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</si>
  <si>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</si>
  <si>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</si>
  <si>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</si>
  <si>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</si>
  <si>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</si>
  <si>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</si>
  <si>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</si>
  <si>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</si>
  <si>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</si>
  <si>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</si>
  <si>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</si>
  <si>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</si>
  <si>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</si>
  <si>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</si>
  <si>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</si>
  <si>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</si>
  <si>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</si>
  <si>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</si>
  <si>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</si>
  <si>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</si>
  <si>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</si>
  <si>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</si>
  <si>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</si>
  <si>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</si>
  <si>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</si>
  <si>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</si>
  <si>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</si>
  <si>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</si>
  <si>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</si>
  <si>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</si>
  <si>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</si>
  <si>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</si>
  <si>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</si>
  <si>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</si>
  <si>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</si>
  <si>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</si>
  <si>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</si>
  <si>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</si>
  <si>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</si>
  <si>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</si>
  <si>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</si>
  <si>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</si>
  <si>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</si>
  <si>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</si>
  <si>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</si>
  <si>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</si>
  <si>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</si>
  <si>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</si>
  <si>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</si>
  <si>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</si>
  <si>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</si>
  <si>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</si>
  <si>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</si>
  <si>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</si>
  <si>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</si>
  <si>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</si>
  <si>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</si>
  <si>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</si>
  <si>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</si>
  <si>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</si>
  <si>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</si>
  <si>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</si>
  <si>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</si>
  <si>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</si>
  <si>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</si>
  <si>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</si>
  <si>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</si>
  <si>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</si>
  <si>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</si>
  <si>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</si>
  <si>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</si>
  <si>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</si>
  <si>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</si>
  <si>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</si>
  <si>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</si>
  <si>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</si>
  <si>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</si>
  <si>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</si>
  <si>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</si>
  <si>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</si>
  <si>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</si>
  <si>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</si>
  <si>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</si>
  <si>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</si>
  <si>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</si>
  <si>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</si>
  <si>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</si>
  <si>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</si>
  <si>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</si>
  <si>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</si>
  <si>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</si>
  <si>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</si>
  <si>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</si>
  <si>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</si>
  <si>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</si>
  <si>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</si>
  <si>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</si>
  <si>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</si>
  <si>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</si>
  <si>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</si>
  <si>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</si>
  <si>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</si>
  <si>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</si>
  <si>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</si>
  <si>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</si>
  <si>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</si>
  <si>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</si>
  <si>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</si>
  <si>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</si>
  <si>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</si>
  <si>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</si>
  <si>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</si>
  <si>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</si>
  <si>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</si>
  <si>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</si>
  <si>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</si>
  <si>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</si>
  <si>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</si>
  <si>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</si>
  <si>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</si>
  <si>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</si>
  <si>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</si>
  <si>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</si>
  <si>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</si>
  <si>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</si>
  <si>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</si>
  <si>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</si>
  <si>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</si>
  <si>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</si>
  <si>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</si>
  <si>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</si>
  <si>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</si>
  <si>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</si>
  <si>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</si>
  <si>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</si>
  <si>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</si>
  <si>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</si>
  <si>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</si>
  <si>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</si>
  <si>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</si>
  <si>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</si>
  <si>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</si>
  <si>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</si>
  <si>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</si>
  <si>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</si>
  <si>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</si>
  <si>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</si>
  <si>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</si>
  <si>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</si>
  <si>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</si>
  <si>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</si>
  <si>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</si>
  <si>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</si>
  <si>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</si>
  <si>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</si>
  <si>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</si>
  <si>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</si>
  <si>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</si>
  <si>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</si>
  <si>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</si>
  <si>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</si>
  <si>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</si>
  <si>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</si>
  <si>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</si>
  <si>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</si>
  <si>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</si>
  <si>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</si>
  <si>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</si>
  <si>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</si>
  <si>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</si>
  <si>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</si>
  <si>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</si>
  <si>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</si>
  <si>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</si>
  <si>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</si>
  <si>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</si>
  <si>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</si>
  <si>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</si>
  <si>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</si>
  <si>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</si>
  <si>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</si>
  <si>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</si>
  <si>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</si>
  <si>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</si>
  <si>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</si>
  <si>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</si>
  <si>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</si>
  <si>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</si>
  <si>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</si>
  <si>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</si>
  <si>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</si>
  <si>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</si>
  <si>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</si>
  <si>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</si>
  <si>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</si>
  <si>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</si>
  <si>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</si>
  <si>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</si>
  <si>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</si>
  <si>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</si>
  <si>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</si>
  <si>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</si>
  <si>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</si>
  <si>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</si>
  <si>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</si>
  <si>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</si>
  <si>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</si>
  <si>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</si>
  <si>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</si>
  <si>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</si>
  <si>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</si>
  <si>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</si>
  <si>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</si>
  <si>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</si>
  <si>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</si>
  <si>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</si>
  <si>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</si>
  <si>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</si>
  <si>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</si>
  <si>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</si>
  <si>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</si>
  <si>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</si>
  <si>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</si>
  <si>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</si>
  <si>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</si>
  <si>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</si>
  <si>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</si>
  <si>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</si>
  <si>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</si>
  <si>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</si>
  <si>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</si>
  <si>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</si>
  <si>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</si>
  <si>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</si>
  <si>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</si>
  <si>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</si>
  <si>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</si>
  <si>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</si>
  <si>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</si>
  <si>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</si>
  <si>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</si>
  <si>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</si>
  <si>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</si>
  <si>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</si>
  <si>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</si>
  <si>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</si>
  <si>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</si>
  <si>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</si>
  <si>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</si>
  <si>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</si>
  <si>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</si>
  <si>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</si>
  <si>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</si>
  <si>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</si>
  <si>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</si>
  <si>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</si>
  <si>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</si>
  <si>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</si>
  <si>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</si>
  <si>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</si>
  <si>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</si>
  <si>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</si>
  <si>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</si>
  <si>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</si>
  <si>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</si>
  <si>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</si>
  <si>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</si>
  <si>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</si>
  <si>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</si>
  <si>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</si>
  <si>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</si>
  <si>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</si>
  <si>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</si>
  <si>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</si>
  <si>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</si>
  <si>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</si>
  <si>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</si>
  <si>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</si>
  <si>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</si>
  <si>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</si>
  <si>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</si>
  <si>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</si>
  <si>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</si>
  <si>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</si>
  <si>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</si>
  <si>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</si>
  <si>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</si>
  <si>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</si>
  <si>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</si>
  <si>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</si>
  <si>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</si>
  <si>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</si>
  <si>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</si>
  <si>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</si>
  <si>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</si>
  <si>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</si>
  <si>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</si>
  <si>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</si>
  <si>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</si>
  <si>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</si>
  <si>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</si>
  <si>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</si>
  <si>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</si>
  <si>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</si>
  <si>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</si>
  <si>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</si>
  <si>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</si>
  <si>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</si>
  <si>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</si>
  <si>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</si>
  <si>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</si>
  <si>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</si>
  <si>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</si>
  <si>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</si>
  <si>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</si>
  <si>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</si>
  <si>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</si>
  <si>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</si>
  <si>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</si>
  <si>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</si>
  <si>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</si>
  <si>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</si>
  <si>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</si>
  <si>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</si>
  <si>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</si>
  <si>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</si>
  <si>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</si>
  <si>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</si>
  <si>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</si>
  <si>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</si>
  <si>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</si>
  <si>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</si>
  <si>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</si>
  <si>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</si>
  <si>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</si>
  <si>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</si>
  <si>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</si>
  <si>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</si>
  <si>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</si>
  <si>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</si>
  <si>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</si>
  <si>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</si>
  <si>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</si>
  <si>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</si>
  <si>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</si>
  <si>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</si>
  <si>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</si>
  <si>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</si>
  <si>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</si>
  <si>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</si>
  <si>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</si>
  <si>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</si>
  <si>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</si>
  <si>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</si>
  <si>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</si>
  <si>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</si>
  <si>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</si>
  <si>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</si>
  <si>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</si>
  <si>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</si>
  <si>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</si>
  <si>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</si>
  <si>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</si>
  <si>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</si>
  <si>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</si>
  <si>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</si>
  <si>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</si>
  <si>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</si>
  <si>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</si>
  <si>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</si>
  <si>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</si>
  <si>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</si>
  <si>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</si>
  <si>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</si>
  <si>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</si>
  <si>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</si>
  <si>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</si>
  <si>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</si>
  <si>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</si>
  <si>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</si>
  <si>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</si>
  <si>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</si>
  <si>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</si>
  <si>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</si>
  <si>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</si>
  <si>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</si>
  <si>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</si>
  <si>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</si>
  <si>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</si>
  <si>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</si>
  <si>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</si>
  <si>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</si>
  <si>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</si>
  <si>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</si>
  <si>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</si>
  <si>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</si>
  <si>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</si>
  <si>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</si>
  <si>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</si>
  <si>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</si>
  <si>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</si>
  <si>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</si>
  <si>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</si>
  <si>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</si>
  <si>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</si>
  <si>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</si>
  <si>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</si>
  <si>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</si>
  <si>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</si>
  <si>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</si>
  <si>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</si>
  <si>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</si>
  <si>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</si>
  <si>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</si>
  <si>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</si>
  <si>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</si>
  <si>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</si>
  <si>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</si>
  <si>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</si>
  <si>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</si>
  <si>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</si>
  <si>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</si>
  <si>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</si>
  <si>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</si>
  <si>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</si>
  <si>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</si>
  <si>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</si>
  <si>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</si>
  <si>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</si>
  <si>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</si>
  <si>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</si>
  <si>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</si>
  <si>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</si>
  <si>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</si>
  <si>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</si>
  <si>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</si>
  <si>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</si>
  <si>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</si>
  <si>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</si>
  <si>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</si>
  <si>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</si>
  <si>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</si>
  <si>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</si>
  <si>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</si>
  <si>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</si>
  <si>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</si>
  <si>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</si>
  <si>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</si>
  <si>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</si>
  <si>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</si>
  <si>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</si>
  <si>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</si>
  <si>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</si>
  <si>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</si>
  <si>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</si>
  <si>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</si>
  <si>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</si>
  <si>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</si>
  <si>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</si>
  <si>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</si>
  <si>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</si>
  <si>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</si>
  <si>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</si>
  <si>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</si>
  <si>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</si>
  <si>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</si>
  <si>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</si>
  <si>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</si>
  <si>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</si>
  <si>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</si>
  <si>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</si>
  <si>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</si>
  <si>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</si>
  <si>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</si>
  <si>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</si>
  <si>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</si>
  <si>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</si>
  <si>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</si>
  <si>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</si>
  <si>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</si>
  <si>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</si>
  <si>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</si>
  <si>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</si>
  <si>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</si>
  <si>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</si>
  <si>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</si>
  <si>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</si>
  <si>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</si>
  <si>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</si>
  <si>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</si>
  <si>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</si>
  <si>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</si>
  <si>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</si>
  <si>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</si>
  <si>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</si>
  <si>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</si>
  <si>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</si>
  <si>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</si>
  <si>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</si>
  <si>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</si>
  <si>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</si>
  <si>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</si>
  <si>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</si>
  <si>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</si>
  <si>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</si>
  <si>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</si>
  <si>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</si>
  <si>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</si>
  <si>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</si>
  <si>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</si>
  <si>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</si>
  <si>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</si>
  <si>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</si>
  <si>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</si>
  <si>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</si>
  <si>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</si>
  <si>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</si>
  <si>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</si>
  <si>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</si>
  <si>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</si>
  <si>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</si>
  <si>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</si>
  <si>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</si>
  <si>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</si>
  <si>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</si>
  <si>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</si>
  <si>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</si>
  <si>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</si>
  <si>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</si>
  <si>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</si>
  <si>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</si>
  <si>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</si>
  <si>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</si>
  <si>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</si>
  <si>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</si>
  <si>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</si>
  <si>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</si>
  <si>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</si>
  <si>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</si>
  <si>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</si>
  <si>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</si>
  <si>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</si>
  <si>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</si>
  <si>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</si>
  <si>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</si>
  <si>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</si>
  <si>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</si>
  <si>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</si>
  <si>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</si>
  <si>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</si>
  <si>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</si>
  <si>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</si>
  <si>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</si>
  <si>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</si>
  <si>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</si>
  <si>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</si>
  <si>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</si>
  <si>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</si>
  <si>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</si>
  <si>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</si>
  <si>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</si>
  <si>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</si>
  <si>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</si>
  <si>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</si>
  <si>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</si>
  <si>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</si>
  <si>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</si>
  <si>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</si>
  <si>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</si>
  <si>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</si>
  <si>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</si>
  <si>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</si>
  <si>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</si>
  <si>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</si>
  <si>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</si>
  <si>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</si>
  <si>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</si>
  <si>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</si>
  <si>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</si>
  <si>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</si>
  <si>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</si>
  <si>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</si>
  <si>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</si>
  <si>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</si>
  <si>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</si>
  <si>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</si>
  <si>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</si>
  <si>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</si>
  <si>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</si>
  <si>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</si>
  <si>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</si>
  <si>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</si>
  <si>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</si>
  <si>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</si>
  <si>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</si>
  <si>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</si>
  <si>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</si>
  <si>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</si>
  <si>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</si>
  <si>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</si>
  <si>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</si>
  <si>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</si>
  <si>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</si>
  <si>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</si>
  <si>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</si>
  <si>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</si>
  <si>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</si>
  <si>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</si>
  <si>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</si>
  <si>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</si>
  <si>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</si>
  <si>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</si>
  <si>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</si>
  <si>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</si>
  <si>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</si>
  <si>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</si>
  <si>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</si>
  <si>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</si>
  <si>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</si>
  <si>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</si>
  <si>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</si>
  <si>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</si>
  <si>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</si>
  <si>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</si>
  <si>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</si>
  <si>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</si>
  <si>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</si>
  <si>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</si>
  <si>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</si>
  <si>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</si>
  <si>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</si>
  <si>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</si>
  <si>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</si>
  <si>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</si>
  <si>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</si>
  <si>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</si>
  <si>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</si>
  <si>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</si>
  <si>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</si>
  <si>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</si>
  <si>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</si>
  <si>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</si>
  <si>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</si>
  <si>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</si>
  <si>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</si>
  <si>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</si>
  <si>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</si>
  <si>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</si>
  <si>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</si>
  <si>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</si>
  <si>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</si>
  <si>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</si>
  <si>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</si>
  <si>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</si>
  <si>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</si>
  <si>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</si>
  <si>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</si>
  <si>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</si>
  <si>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</si>
  <si>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</si>
  <si>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</si>
  <si>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</si>
  <si>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</si>
  <si>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</si>
  <si>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</si>
  <si>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</si>
  <si>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</si>
  <si>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</si>
  <si>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</si>
  <si>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</si>
  <si>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</si>
  <si>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</si>
  <si>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</si>
  <si>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</si>
  <si>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</si>
  <si>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</si>
  <si>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</si>
  <si>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</si>
  <si>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</si>
  <si>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</si>
  <si>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</si>
  <si>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</si>
  <si>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</si>
  <si>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</si>
  <si>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</si>
  <si>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</si>
  <si>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</si>
  <si>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</si>
  <si>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</si>
  <si>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</si>
  <si>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</si>
  <si>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</si>
  <si>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</si>
  <si>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</si>
  <si>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</si>
  <si>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</si>
  <si>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</si>
  <si>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</si>
  <si>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</si>
  <si>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</si>
  <si>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</si>
  <si>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</si>
  <si>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</si>
  <si>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</si>
  <si>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</si>
  <si>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</si>
  <si>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</si>
  <si>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</si>
  <si>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</si>
  <si>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</si>
  <si>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</si>
  <si>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</si>
  <si>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</si>
  <si>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</si>
  <si>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</si>
  <si>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</si>
  <si>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</si>
  <si>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</si>
  <si>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</si>
  <si>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</si>
  <si>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</si>
  <si>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</si>
  <si>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</si>
  <si>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</si>
  <si>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</si>
  <si>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</si>
  <si>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</si>
  <si>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</si>
  <si>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</si>
  <si>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</si>
  <si>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</si>
  <si>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</si>
  <si>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</si>
  <si>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</si>
  <si>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</si>
  <si>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</si>
  <si>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</si>
  <si>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</si>
  <si>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</si>
  <si>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</si>
  <si>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</si>
  <si>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</si>
  <si>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</si>
  <si>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</si>
  <si>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</si>
  <si>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</si>
  <si>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</si>
  <si>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</si>
  <si>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</si>
  <si>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</si>
  <si>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</si>
  <si>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</si>
  <si>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</si>
  <si>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</si>
  <si>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</si>
  <si>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</si>
  <si>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</si>
  <si>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</si>
  <si>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</si>
  <si>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</si>
  <si>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</si>
  <si>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</si>
  <si>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</si>
  <si>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</si>
  <si>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</si>
  <si>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</si>
  <si>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</si>
  <si>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</si>
  <si>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</si>
  <si>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</si>
  <si>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</si>
  <si>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</si>
  <si>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</si>
  <si>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</si>
  <si>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</si>
  <si>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</si>
  <si>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</si>
  <si>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</si>
  <si>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</si>
  <si>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</si>
  <si>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</si>
  <si>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</si>
  <si>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</si>
  <si>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</si>
  <si>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</si>
  <si>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</si>
  <si>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</si>
  <si>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</si>
  <si>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</si>
  <si>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</si>
  <si>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</si>
  <si>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</si>
  <si>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</si>
  <si>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</si>
  <si>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</si>
  <si>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</si>
  <si>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</si>
  <si>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</si>
  <si>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</si>
  <si>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</si>
  <si>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</si>
  <si>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</si>
  <si>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</si>
  <si>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</si>
  <si>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</si>
  <si>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</si>
  <si>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</si>
  <si>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</si>
  <si>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</si>
  <si>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</si>
  <si>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</si>
  <si>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</si>
  <si>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</si>
  <si>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</si>
  <si>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</si>
  <si>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</si>
  <si>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</si>
  <si>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</si>
  <si>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</si>
  <si>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</si>
  <si>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</si>
  <si>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</si>
  <si>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</si>
  <si>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</si>
  <si>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</si>
  <si>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</si>
  <si>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</si>
  <si>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</si>
  <si>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</si>
  <si>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</si>
  <si>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</si>
  <si>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</si>
  <si>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</si>
  <si>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</si>
  <si>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</si>
  <si>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</si>
  <si>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</si>
  <si>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</si>
  <si>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</si>
  <si>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</si>
  <si>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</si>
  <si>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</si>
  <si>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</si>
  <si>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</si>
  <si>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</si>
  <si>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</si>
  <si>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</si>
  <si>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</si>
  <si>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</si>
  <si>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</si>
  <si>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</si>
  <si>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</si>
  <si>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</si>
  <si>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</si>
  <si>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</si>
  <si>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</si>
  <si>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</si>
  <si>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</si>
  <si>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</si>
  <si>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</si>
  <si>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</si>
  <si>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</si>
  <si>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</si>
  <si>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</si>
  <si>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</si>
  <si>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</si>
  <si>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</si>
  <si>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</si>
  <si>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</si>
  <si>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</si>
  <si>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</si>
  <si>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</si>
  <si>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</si>
  <si>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</si>
  <si>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</si>
  <si>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</si>
  <si>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</si>
  <si>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</si>
  <si>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</si>
  <si>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</si>
  <si>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</si>
  <si>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</si>
  <si>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</si>
  <si>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</si>
  <si>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</si>
  <si>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</si>
  <si>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</si>
  <si>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</si>
  <si>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</si>
  <si>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</si>
  <si>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</si>
  <si>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</si>
  <si>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</si>
  <si>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</si>
  <si>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</si>
  <si>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</si>
  <si>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</si>
  <si>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</si>
  <si>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</si>
  <si>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</si>
  <si>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</si>
  <si>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</si>
  <si>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</si>
  <si>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</si>
  <si>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</si>
  <si>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</si>
  <si>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</si>
  <si>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</si>
  <si>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</si>
  <si>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</si>
  <si>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</si>
  <si>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</si>
  <si>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</si>
  <si>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</si>
  <si>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</si>
  <si>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</si>
  <si>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</si>
  <si>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</si>
  <si>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</si>
  <si>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</si>
  <si>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</si>
  <si>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</si>
  <si>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</si>
  <si>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</si>
  <si>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</si>
  <si>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</si>
  <si>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</si>
  <si>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</si>
  <si>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</si>
  <si>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</si>
  <si>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</si>
  <si>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</si>
  <si>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</si>
  <si>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</si>
  <si>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</si>
  <si>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</si>
  <si>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</si>
  <si>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</si>
  <si>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</si>
  <si>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</si>
  <si>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</si>
  <si>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</si>
  <si>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</si>
  <si>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</si>
  <si>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</si>
  <si>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</si>
  <si>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</si>
  <si>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</si>
  <si>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</si>
  <si>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</si>
  <si>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</si>
  <si>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</si>
  <si>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</si>
  <si>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</si>
  <si>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</si>
  <si>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</si>
  <si>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</si>
  <si>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</si>
  <si>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</si>
  <si>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</si>
  <si>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</si>
  <si>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</si>
  <si>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</si>
  <si>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</si>
  <si>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</si>
  <si>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</si>
  <si>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</si>
  <si>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</si>
  <si>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</si>
  <si>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</si>
  <si>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</si>
  <si>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</si>
  <si>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</si>
  <si>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</si>
  <si>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</si>
  <si>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</si>
  <si>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</si>
  <si>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</si>
  <si>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</si>
  <si>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</si>
  <si>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</si>
  <si>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</si>
  <si>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</si>
  <si>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</si>
  <si>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</si>
  <si>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</si>
  <si>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</si>
  <si>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</si>
  <si>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</si>
  <si>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</si>
  <si>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</si>
  <si>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</si>
  <si>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</si>
  <si>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</si>
  <si>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</si>
  <si>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</si>
  <si>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</si>
  <si>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</si>
  <si>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</si>
  <si>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</si>
  <si>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</si>
  <si>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</si>
  <si>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</si>
  <si>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</si>
  <si>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</si>
  <si>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</si>
  <si>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</si>
  <si>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</si>
  <si>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</si>
  <si>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</si>
  <si>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</si>
  <si>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</si>
  <si>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</si>
  <si>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</si>
  <si>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</si>
  <si>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</si>
  <si>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</si>
  <si>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</si>
  <si>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</si>
  <si>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</si>
  <si>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</si>
  <si>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</si>
  <si>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</si>
  <si>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</si>
  <si>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</si>
  <si>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</si>
  <si>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</si>
  <si>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</si>
  <si>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</si>
  <si>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</si>
  <si>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</si>
  <si>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</si>
  <si>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</si>
  <si>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</si>
  <si>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</si>
  <si>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</si>
  <si>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</si>
  <si>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</si>
  <si>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</si>
  <si>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</si>
  <si>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</si>
  <si>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</si>
  <si>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</si>
  <si>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</si>
  <si>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</si>
  <si>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</si>
  <si>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</si>
  <si>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</si>
  <si>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</si>
  <si>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</si>
  <si>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</si>
  <si>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</si>
  <si>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</si>
  <si>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</si>
  <si>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</si>
  <si>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</si>
  <si>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</si>
  <si>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</si>
  <si>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</si>
  <si>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</si>
  <si>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</si>
  <si>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</si>
  <si>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</si>
  <si>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</si>
  <si>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</si>
  <si>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</si>
  <si>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</si>
  <si>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</si>
  <si>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</si>
  <si>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</si>
  <si>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</si>
  <si>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</si>
  <si>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</si>
  <si>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</si>
  <si>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</si>
  <si>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</si>
  <si>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</si>
  <si>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</si>
  <si>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</si>
  <si>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</si>
  <si>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</si>
  <si>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</si>
  <si>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</si>
  <si>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</si>
  <si>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</si>
  <si>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</si>
  <si>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</si>
  <si>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</si>
  <si>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</si>
  <si>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</si>
  <si>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</si>
  <si>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</si>
  <si>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</si>
  <si>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</si>
  <si>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</si>
  <si>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</si>
  <si>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</si>
  <si>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</si>
  <si>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</si>
  <si>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</si>
  <si>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</si>
  <si>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</si>
  <si>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</si>
  <si>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</si>
  <si>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</si>
  <si>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</si>
  <si>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</si>
  <si>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</si>
  <si>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</si>
  <si>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</si>
  <si>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</si>
  <si>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</si>
  <si>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</si>
  <si>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</si>
  <si>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</si>
  <si>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</si>
  <si>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</si>
  <si>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</si>
  <si>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</si>
  <si>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</si>
  <si>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</si>
  <si>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</si>
  <si>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</si>
  <si>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</si>
  <si>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</si>
  <si>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</si>
  <si>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</si>
  <si>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</si>
  <si>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</si>
  <si>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</si>
  <si>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</si>
  <si>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</si>
  <si>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</si>
  <si>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</si>
  <si>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</si>
  <si>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</si>
  <si>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</si>
  <si>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</si>
  <si>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</si>
  <si>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</si>
  <si>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</si>
  <si>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</si>
  <si>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</si>
  <si>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</si>
  <si>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</si>
  <si>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</si>
  <si>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</si>
  <si>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</si>
  <si>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</si>
  <si>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</si>
  <si>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</si>
  <si>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</si>
  <si>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</si>
  <si>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</si>
  <si>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</si>
  <si>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</si>
  <si>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</si>
  <si>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</si>
  <si>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</si>
  <si>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</si>
  <si>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</si>
  <si>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</si>
  <si>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</si>
  <si>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</si>
  <si>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</si>
  <si>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</si>
  <si>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</si>
  <si>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</si>
  <si>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</si>
  <si>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</si>
  <si>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</si>
  <si>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</si>
  <si>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</si>
  <si>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</si>
  <si>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</si>
  <si>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</si>
  <si>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</si>
  <si>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</si>
  <si>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</si>
  <si>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</si>
  <si>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</si>
  <si>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</si>
  <si>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</si>
  <si>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</si>
  <si>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</si>
  <si>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</si>
  <si>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</si>
  <si>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</si>
  <si>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</si>
  <si>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</si>
  <si>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</si>
  <si>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</si>
  <si>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</si>
  <si>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</si>
  <si>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</si>
  <si>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</si>
  <si>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</si>
  <si>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</si>
  <si>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</si>
  <si>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</si>
  <si>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</si>
  <si>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</si>
  <si>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</si>
  <si>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</si>
  <si>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</si>
  <si>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</si>
  <si>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</si>
  <si>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</si>
  <si>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</si>
  <si>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</si>
  <si>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</si>
  <si>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</si>
  <si>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</si>
  <si>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</si>
  <si>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</si>
  <si>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</si>
  <si>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</si>
  <si>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</si>
  <si>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</si>
  <si>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</si>
  <si>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</si>
  <si>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</si>
  <si>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</si>
  <si>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</si>
  <si>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</si>
  <si>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</si>
  <si>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</si>
  <si>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</si>
  <si>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</si>
  <si>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</si>
  <si>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</si>
  <si>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</si>
  <si>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</si>
  <si>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</si>
  <si>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</si>
  <si>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</si>
  <si>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</si>
  <si>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</si>
  <si>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</si>
  <si>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</si>
  <si>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</si>
  <si>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</si>
  <si>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</si>
  <si>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</si>
  <si>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</si>
  <si>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</si>
  <si>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</si>
  <si>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</si>
  <si>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</si>
  <si>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</si>
  <si>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</si>
  <si>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</si>
  <si>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</si>
  <si>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</si>
  <si>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</si>
  <si>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</si>
  <si>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</si>
  <si>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</si>
  <si>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</si>
  <si>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</si>
  <si>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</si>
  <si>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</si>
  <si>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</si>
  <si>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</si>
  <si>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</si>
  <si>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</si>
  <si>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</si>
  <si>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</si>
  <si>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</si>
  <si>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</si>
  <si>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</si>
  <si>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</si>
  <si>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</si>
  <si>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</si>
  <si>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</si>
  <si>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</si>
  <si>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</si>
  <si>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</si>
  <si>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</si>
  <si>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</si>
  <si>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</si>
  <si>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</si>
  <si>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</si>
  <si>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</si>
  <si>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</si>
  <si>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</si>
  <si>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</si>
  <si>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</si>
  <si>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</si>
  <si>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</si>
  <si>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</si>
  <si>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</si>
  <si>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</si>
  <si>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</si>
  <si>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</si>
  <si>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</si>
  <si>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</si>
  <si>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</si>
  <si>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</si>
  <si>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</si>
  <si>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</si>
  <si>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</si>
  <si>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</si>
  <si>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</si>
  <si>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</si>
  <si>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</si>
  <si>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</si>
  <si>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</si>
  <si>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</si>
  <si>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</si>
  <si>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</si>
  <si>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</si>
  <si>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</si>
  <si>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</si>
  <si>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</si>
  <si>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</si>
  <si>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</si>
  <si>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</si>
  <si>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</si>
  <si>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</si>
  <si>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</si>
  <si>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</si>
  <si>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</si>
  <si>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</si>
  <si>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</si>
  <si>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</si>
  <si>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</si>
  <si>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</si>
  <si>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</si>
  <si>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</si>
  <si>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</si>
  <si>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</si>
  <si>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</si>
  <si>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</si>
  <si>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</si>
  <si>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</si>
  <si>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</si>
  <si>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</si>
  <si>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</si>
  <si>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</si>
  <si>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</si>
  <si>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</si>
  <si>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</si>
  <si>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</si>
  <si>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</si>
  <si>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</si>
  <si>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</si>
  <si>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</si>
  <si>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</si>
  <si>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</si>
  <si>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</si>
  <si>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</si>
  <si>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</si>
  <si>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</si>
  <si>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</si>
  <si>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</si>
  <si>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</si>
  <si>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</si>
  <si>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</si>
  <si>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</si>
  <si>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</si>
  <si>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</si>
  <si>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</si>
  <si>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</si>
  <si>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</si>
  <si>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</si>
  <si>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</si>
  <si>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</si>
  <si>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</si>
  <si>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</si>
  <si>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</si>
  <si>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</si>
  <si>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</si>
  <si>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</si>
  <si>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</si>
  <si>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</si>
  <si>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</si>
  <si>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</si>
  <si>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</si>
  <si>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</si>
  <si>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</si>
  <si>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</si>
  <si>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</si>
  <si>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</si>
  <si>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</si>
  <si>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</si>
  <si>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</si>
  <si>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</si>
  <si>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</si>
  <si>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</si>
  <si>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</si>
  <si>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</si>
  <si>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</si>
  <si>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</si>
  <si>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</si>
  <si>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</si>
  <si>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</si>
  <si>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</si>
  <si>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</si>
  <si>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</si>
  <si>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</si>
  <si>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</si>
  <si>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</si>
  <si>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</si>
  <si>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</si>
  <si>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</si>
  <si>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</si>
  <si>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</si>
  <si>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</si>
  <si>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</si>
  <si>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</si>
  <si>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</si>
  <si>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</si>
  <si>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</si>
  <si>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</si>
  <si>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</si>
  <si>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</si>
  <si>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</si>
  <si>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</si>
  <si>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</si>
  <si>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</si>
  <si>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</si>
  <si>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</si>
  <si>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</si>
  <si>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</si>
  <si>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</si>
  <si>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</si>
  <si>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</si>
  <si>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</si>
  <si>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</si>
  <si>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</si>
  <si>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</si>
  <si>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</si>
  <si>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</si>
  <si>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</si>
  <si>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</si>
  <si>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</si>
  <si>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</si>
  <si>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</si>
  <si>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</si>
  <si>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</si>
  <si>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</si>
  <si>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</si>
  <si>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</si>
  <si>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</si>
  <si>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</si>
  <si>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</si>
  <si>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</si>
  <si>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</si>
  <si>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</si>
  <si>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</si>
  <si>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</si>
  <si>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</si>
  <si>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</si>
  <si>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</si>
  <si>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</si>
  <si>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</si>
  <si>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</si>
  <si>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</si>
  <si>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</si>
  <si>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</si>
  <si>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</si>
  <si>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</si>
  <si>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</si>
  <si>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</si>
  <si>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</si>
  <si>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</si>
  <si>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</si>
  <si>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</si>
  <si>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</si>
  <si>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</si>
  <si>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</si>
  <si>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</si>
  <si>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</si>
  <si>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</si>
  <si>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</si>
  <si>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</si>
  <si>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</si>
  <si>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</si>
  <si>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</si>
  <si>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</si>
  <si>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</si>
  <si>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</si>
  <si>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</si>
  <si>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</si>
  <si>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</si>
  <si>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</si>
  <si>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</si>
  <si>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</si>
  <si>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</si>
  <si>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</si>
  <si>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</si>
  <si>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</si>
  <si>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</si>
  <si>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</si>
  <si>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</si>
  <si>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</si>
  <si>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</si>
  <si>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</si>
  <si>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</si>
  <si>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</si>
  <si>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</si>
  <si>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</si>
  <si>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</si>
  <si>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</si>
  <si>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</si>
  <si>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</si>
  <si>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</si>
  <si>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</si>
  <si>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</si>
  <si>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</si>
  <si>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</si>
  <si>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</si>
  <si>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</si>
  <si>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</si>
  <si>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</si>
  <si>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</si>
  <si>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</si>
  <si>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</si>
  <si>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</si>
  <si>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</si>
  <si>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</si>
  <si>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</si>
  <si>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</si>
  <si>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</si>
  <si>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</si>
  <si>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</si>
  <si>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</si>
  <si>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</si>
  <si>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</si>
  <si>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</si>
  <si>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</si>
  <si>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</si>
  <si>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</si>
  <si>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</si>
  <si>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</si>
  <si>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</si>
  <si>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</si>
  <si>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</si>
  <si>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</si>
  <si>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</si>
  <si>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</si>
  <si>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</si>
  <si>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</si>
  <si>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</si>
  <si>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</si>
  <si>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</si>
  <si>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</si>
  <si>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</si>
  <si>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</si>
  <si>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</si>
  <si>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</si>
  <si>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</si>
  <si>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</si>
  <si>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</si>
  <si>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</si>
  <si>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</si>
  <si>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</si>
  <si>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</si>
  <si>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</si>
  <si>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</si>
  <si>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</si>
  <si>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</si>
  <si>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</si>
  <si>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</si>
  <si>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</si>
  <si>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</si>
  <si>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</si>
  <si>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</si>
  <si>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</si>
  <si>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</si>
  <si>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</si>
  <si>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</si>
  <si>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</si>
  <si>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</si>
  <si>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</si>
  <si>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</si>
  <si>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</si>
  <si>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</si>
  <si>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</si>
  <si>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</si>
  <si>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</si>
  <si>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</si>
  <si>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</si>
  <si>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</si>
  <si>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</si>
  <si>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</si>
  <si>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</si>
  <si>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</si>
  <si>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</si>
  <si>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</si>
  <si>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</si>
  <si>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</si>
  <si>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</si>
  <si>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</si>
  <si>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</si>
  <si>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</si>
  <si>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</si>
  <si>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</si>
  <si>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</si>
  <si>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</si>
  <si>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</si>
  <si>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</si>
  <si>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</si>
  <si>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</si>
  <si>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</si>
  <si>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</si>
  <si>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</si>
  <si>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</si>
  <si>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</si>
  <si>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</si>
  <si>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</si>
  <si>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</si>
  <si>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</si>
  <si>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</si>
  <si>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</si>
  <si>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</si>
  <si>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</si>
  <si>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</si>
  <si>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</si>
  <si>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</si>
  <si>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</si>
  <si>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</si>
  <si>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</si>
  <si>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</si>
  <si>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</si>
  <si>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</si>
  <si>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</si>
  <si>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</si>
  <si>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</si>
  <si>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</si>
  <si>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</si>
  <si>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</si>
  <si>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</si>
  <si>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</si>
  <si>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</si>
  <si>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</si>
  <si>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</si>
  <si>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</si>
  <si>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</si>
  <si>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</si>
  <si>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</si>
  <si>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</si>
  <si>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</si>
  <si>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</si>
  <si>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</si>
  <si>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</si>
  <si>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</si>
  <si>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</si>
  <si>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</si>
  <si>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</si>
  <si>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</si>
  <si>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</si>
  <si>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</si>
  <si>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</si>
  <si>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</si>
  <si>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</si>
  <si>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</si>
  <si>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</si>
  <si>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</si>
  <si>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</si>
  <si>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</si>
  <si>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</si>
  <si>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</si>
  <si>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</si>
  <si>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</si>
  <si>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</si>
  <si>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</si>
  <si>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</si>
  <si>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</si>
  <si>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</si>
  <si>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</si>
  <si>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</si>
  <si>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</si>
  <si>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</si>
  <si>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</si>
  <si>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</si>
  <si>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</si>
  <si>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</si>
  <si>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</si>
  <si>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</si>
  <si>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</si>
  <si>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</si>
  <si>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</si>
  <si>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</si>
  <si>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</si>
  <si>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</si>
  <si>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</si>
  <si>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</si>
  <si>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</si>
  <si>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</si>
  <si>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</si>
  <si>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</si>
  <si>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</si>
  <si>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</si>
  <si>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</si>
  <si>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</si>
  <si>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</si>
  <si>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</si>
  <si>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</si>
  <si>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</si>
  <si>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</si>
  <si>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</si>
  <si>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</si>
  <si>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</si>
  <si>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</si>
  <si>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</si>
  <si>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</si>
  <si>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</si>
  <si>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</si>
  <si>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</si>
  <si>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</si>
  <si>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</si>
  <si>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</si>
  <si>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</si>
  <si>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</si>
  <si>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</si>
  <si>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</si>
  <si>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</si>
  <si>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</si>
  <si>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</si>
  <si>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</si>
  <si>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</si>
  <si>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</si>
  <si>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</si>
  <si>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</si>
  <si>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</si>
  <si>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</si>
  <si>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</si>
  <si>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</si>
  <si>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</si>
  <si>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</si>
  <si>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</si>
  <si>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</si>
  <si>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</si>
  <si>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</si>
  <si>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</si>
  <si>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</si>
  <si>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</si>
  <si>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</si>
  <si>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</si>
  <si>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</si>
  <si>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</si>
  <si>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</si>
  <si>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</si>
  <si>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</si>
  <si>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</si>
  <si>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</si>
  <si>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</si>
  <si>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</si>
  <si>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</si>
  <si>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</si>
  <si>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</si>
  <si>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</si>
  <si>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</si>
  <si>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</si>
  <si>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</si>
  <si>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</si>
  <si>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</si>
  <si>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</si>
  <si>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</si>
  <si>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</si>
  <si>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</si>
  <si>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</si>
  <si>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</si>
  <si>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</si>
  <si>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</si>
  <si>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</si>
  <si>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</si>
  <si>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</si>
  <si>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</si>
  <si>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</si>
  <si>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</si>
  <si>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</si>
  <si>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</si>
  <si>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</si>
  <si>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</si>
  <si>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</si>
  <si>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</si>
  <si>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</si>
  <si>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</si>
  <si>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</si>
  <si>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</si>
  <si>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</si>
  <si>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</si>
  <si>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</si>
  <si>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</si>
  <si>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</si>
  <si>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</si>
  <si>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</si>
  <si>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</si>
  <si>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</si>
  <si>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</si>
  <si>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</si>
  <si>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</si>
  <si>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</si>
  <si>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</si>
  <si>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</si>
  <si>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</si>
  <si>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</si>
  <si>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</si>
  <si>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</si>
  <si>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</si>
  <si>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</si>
  <si>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</si>
  <si>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</si>
  <si>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</si>
  <si>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</si>
  <si>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</si>
  <si>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</si>
  <si>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</si>
  <si>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</si>
  <si>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</si>
  <si>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</si>
  <si>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</si>
  <si>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</si>
  <si>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</si>
  <si>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</si>
  <si>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</si>
  <si>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</si>
  <si>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</si>
  <si>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</si>
  <si>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</si>
  <si>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</si>
  <si>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</si>
  <si>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</si>
  <si>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</si>
  <si>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</si>
  <si>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</si>
  <si>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</si>
  <si>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</si>
  <si>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</si>
  <si>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</si>
  <si>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</si>
  <si>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</si>
  <si>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</si>
  <si>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</si>
  <si>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</si>
  <si>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</si>
  <si>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</si>
  <si>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</si>
  <si>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</si>
  <si>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</si>
  <si>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</si>
  <si>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</si>
  <si>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</si>
  <si>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</si>
  <si>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</si>
  <si>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</si>
  <si>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</si>
  <si>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</si>
  <si>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</si>
  <si>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</si>
  <si>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</si>
  <si>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</si>
  <si>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</si>
  <si>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</si>
  <si>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</si>
  <si>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</si>
  <si>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</si>
  <si>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</si>
  <si>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</si>
  <si>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</si>
  <si>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</si>
  <si>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</si>
  <si>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</si>
  <si>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</si>
  <si>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</si>
  <si>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</si>
  <si>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</si>
  <si>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</si>
  <si>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</si>
  <si>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</si>
  <si>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</si>
  <si>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</si>
  <si>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</si>
  <si>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</si>
  <si>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</si>
  <si>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</si>
  <si>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</si>
  <si>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</si>
  <si>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</si>
  <si>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</si>
  <si>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</si>
  <si>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</si>
  <si>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</si>
  <si>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</si>
  <si>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</si>
  <si>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</si>
  <si>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</si>
  <si>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</si>
  <si>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</si>
  <si>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</si>
  <si>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</si>
  <si>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</si>
  <si>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</si>
  <si>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</si>
  <si>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</si>
  <si>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</si>
  <si>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</si>
  <si>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</si>
  <si>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</si>
  <si>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</si>
  <si>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</si>
  <si>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</si>
  <si>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</si>
  <si>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</si>
  <si>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</si>
  <si>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</si>
  <si>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</si>
  <si>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</si>
  <si>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</si>
  <si>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</si>
  <si>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</si>
  <si>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</si>
  <si>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</si>
  <si>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</si>
  <si>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</si>
  <si>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</si>
  <si>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</si>
  <si>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</si>
  <si>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</si>
  <si>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</si>
  <si>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</si>
  <si>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</si>
  <si>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</si>
  <si>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</si>
  <si>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</si>
  <si>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</si>
  <si>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</si>
  <si>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</si>
  <si>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</si>
  <si>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</si>
  <si>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</si>
  <si>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</si>
  <si>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</si>
  <si>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</si>
  <si>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</si>
  <si>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</si>
  <si>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</si>
  <si>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</si>
  <si>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</si>
  <si>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</si>
  <si>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</si>
  <si>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</si>
  <si>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</si>
  <si>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</si>
  <si>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</si>
  <si>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</si>
  <si>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</si>
  <si>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</si>
  <si>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</si>
  <si>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</si>
  <si>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</si>
  <si>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</si>
  <si>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</si>
  <si>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</si>
  <si>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</si>
  <si>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</si>
  <si>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</si>
  <si>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</si>
  <si>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</si>
  <si>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</si>
  <si>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</si>
  <si>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</si>
  <si>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</si>
  <si>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</si>
  <si>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</si>
  <si>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</si>
  <si>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</si>
  <si>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</si>
  <si>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</si>
  <si>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</si>
  <si>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</si>
  <si>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</si>
  <si>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</si>
  <si>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</si>
  <si>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</si>
  <si>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</si>
  <si>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</si>
  <si>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</si>
  <si>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</si>
  <si>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</si>
  <si>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</si>
  <si>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</si>
  <si>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</si>
  <si>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</si>
  <si>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</si>
  <si>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</si>
  <si>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</si>
  <si>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</si>
  <si>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</si>
  <si>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</si>
  <si>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</si>
  <si>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</si>
  <si>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</si>
  <si>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</si>
  <si>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</si>
  <si>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</si>
  <si>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</si>
  <si>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</si>
  <si>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</si>
  <si>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</si>
  <si>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</si>
  <si>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</si>
  <si>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</si>
  <si>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</si>
  <si>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</si>
  <si>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</si>
  <si>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</si>
  <si>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</si>
  <si>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</si>
  <si>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</si>
  <si>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</si>
  <si>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</si>
  <si>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</si>
  <si>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</si>
  <si>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</si>
  <si>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</si>
  <si>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</si>
  <si>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</si>
  <si>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</si>
  <si>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</si>
  <si>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</si>
  <si>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</si>
  <si>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</si>
  <si>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</si>
  <si>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</si>
  <si>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</si>
  <si>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</si>
  <si>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</si>
  <si>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</si>
  <si>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</si>
  <si>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</si>
  <si>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</si>
  <si>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</si>
  <si>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</si>
  <si>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</si>
  <si>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</si>
  <si>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</si>
  <si>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</si>
  <si>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</si>
  <si>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</si>
  <si>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</si>
  <si>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</si>
  <si>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</si>
  <si>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</si>
  <si>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</si>
  <si>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</si>
  <si>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</si>
  <si>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</si>
  <si>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</si>
  <si>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</si>
  <si>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</si>
  <si>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</si>
  <si>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</si>
  <si>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</si>
  <si>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</si>
  <si>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</si>
  <si>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</si>
  <si>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</si>
  <si>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</si>
  <si>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</si>
  <si>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</si>
  <si>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</si>
  <si>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</si>
  <si>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</si>
  <si>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</si>
  <si>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</si>
  <si>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</si>
  <si>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</si>
  <si>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</si>
  <si>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</si>
  <si>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</si>
  <si>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</si>
  <si>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</si>
  <si>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</si>
  <si>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</si>
  <si>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</si>
  <si>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</si>
  <si>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</si>
  <si>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</si>
  <si>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</si>
  <si>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</si>
  <si>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</si>
  <si>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</si>
  <si>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</si>
  <si>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</si>
  <si>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</si>
  <si>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</si>
  <si>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</si>
  <si>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</si>
  <si>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</si>
  <si>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</si>
  <si>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</si>
  <si>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</si>
  <si>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</si>
  <si>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</si>
  <si>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</si>
  <si>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</si>
  <si>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</si>
  <si>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</si>
  <si>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</si>
  <si>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</si>
  <si>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</si>
  <si>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</si>
  <si>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</si>
  <si>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</si>
  <si>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</si>
  <si>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</si>
  <si>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</si>
  <si>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</si>
  <si>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</si>
  <si>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</si>
  <si>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</si>
  <si>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</si>
  <si>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</si>
  <si>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</si>
  <si>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</si>
  <si>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</si>
  <si>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</si>
  <si>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</si>
  <si>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</si>
  <si>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</si>
  <si>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</si>
  <si>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</si>
  <si>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</si>
  <si>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</si>
  <si>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</si>
  <si>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</si>
  <si>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</si>
  <si>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</si>
  <si>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</si>
  <si>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</si>
  <si>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</si>
  <si>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</si>
  <si>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</si>
  <si>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</si>
  <si>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</si>
  <si>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</si>
  <si>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</si>
  <si>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</si>
  <si>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</si>
  <si>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</si>
  <si>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</si>
  <si>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</si>
  <si>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</si>
  <si>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</si>
  <si>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</si>
  <si>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</si>
  <si>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</si>
  <si>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</si>
  <si>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</si>
  <si>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</si>
  <si>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</si>
  <si>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</si>
  <si>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</si>
  <si>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</si>
  <si>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</si>
  <si>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</si>
  <si>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</si>
  <si>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</si>
  <si>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</si>
  <si>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</si>
  <si>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</si>
  <si>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</si>
  <si>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</si>
  <si>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</si>
  <si>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</si>
  <si>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</si>
  <si>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</si>
  <si>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</si>
  <si>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</si>
  <si>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</si>
  <si>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</si>
  <si>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</si>
  <si>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</si>
  <si>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</si>
  <si>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</si>
  <si>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</si>
  <si>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</si>
  <si>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</si>
  <si>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</si>
  <si>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</si>
  <si>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</si>
  <si>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</si>
  <si>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</si>
  <si>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</si>
  <si>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</si>
  <si>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</si>
  <si>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</si>
  <si>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</si>
  <si>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</si>
  <si>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</si>
  <si>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</si>
  <si>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</si>
  <si>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</si>
  <si>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</si>
  <si>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</si>
  <si>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</si>
  <si>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</si>
  <si>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</si>
  <si>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</si>
  <si>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</si>
  <si>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</si>
  <si>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</si>
  <si>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</si>
  <si>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</si>
  <si>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</si>
  <si>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</si>
  <si>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</si>
  <si>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</si>
  <si>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</si>
  <si>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</si>
  <si>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</si>
  <si>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</si>
  <si>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</si>
  <si>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</si>
  <si>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</si>
  <si>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</si>
  <si>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</si>
  <si>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</si>
  <si>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</si>
  <si>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</si>
  <si>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</si>
  <si>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</si>
  <si>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</si>
  <si>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</si>
  <si>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</si>
  <si>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</si>
  <si>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</si>
  <si>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</si>
  <si>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</si>
  <si>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</si>
  <si>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</si>
  <si>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</si>
  <si>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</si>
  <si>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</si>
  <si>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</si>
  <si>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</si>
  <si>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</si>
  <si>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</si>
  <si>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</si>
  <si>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</si>
  <si>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</si>
  <si>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</si>
  <si>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</si>
  <si>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</si>
  <si>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</si>
  <si>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</si>
  <si>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</si>
  <si>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</si>
  <si>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</si>
  <si>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</si>
  <si>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</si>
  <si>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</si>
  <si>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</si>
  <si>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</si>
  <si>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</si>
  <si>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</si>
  <si>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</si>
  <si>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</si>
  <si>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</si>
  <si>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</si>
  <si>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</si>
  <si>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</si>
  <si>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</si>
  <si>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</si>
  <si>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</si>
  <si>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</si>
  <si>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</si>
  <si>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</si>
  <si>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</si>
  <si>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</si>
  <si>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</si>
  <si>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</si>
  <si>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</si>
  <si>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</si>
  <si>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</si>
  <si>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</si>
  <si>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</si>
  <si>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</si>
  <si>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</si>
  <si>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</si>
  <si>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</si>
  <si>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</si>
  <si>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</si>
  <si>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</si>
  <si>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</si>
  <si>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</si>
  <si>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</si>
  <si>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</si>
  <si>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</si>
  <si>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</si>
  <si>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</si>
  <si>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</si>
  <si>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</si>
  <si>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</si>
  <si>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</si>
  <si>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</si>
  <si>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</si>
  <si>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</si>
  <si>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</si>
  <si>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</si>
  <si>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</si>
  <si>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</si>
  <si>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</si>
  <si>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</si>
  <si>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</si>
  <si>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</si>
  <si>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</si>
  <si>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</si>
  <si>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</si>
  <si>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</si>
  <si>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</si>
  <si>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</si>
  <si>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</si>
  <si>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</si>
  <si>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</si>
  <si>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</si>
  <si>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</si>
  <si>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</si>
  <si>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</si>
  <si>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</si>
  <si>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</si>
  <si>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</si>
  <si>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</si>
  <si>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</si>
  <si>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</si>
  <si>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</si>
  <si>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</si>
  <si>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</si>
  <si>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</si>
  <si>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</si>
  <si>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</si>
  <si>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</si>
  <si>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</si>
  <si>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</si>
  <si>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</si>
  <si>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</si>
  <si>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</si>
  <si>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</si>
  <si>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</si>
  <si>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</si>
  <si>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</si>
  <si>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</si>
  <si>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</si>
  <si>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</si>
  <si>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</si>
  <si>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</si>
  <si>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</si>
  <si>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</si>
  <si>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</si>
  <si>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</si>
  <si>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</si>
  <si>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</si>
  <si>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</si>
  <si>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</si>
  <si>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</si>
  <si>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</si>
  <si>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</si>
  <si>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</si>
  <si>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</si>
  <si>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</si>
  <si>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</si>
  <si>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</si>
  <si>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</si>
  <si>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</si>
  <si>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</si>
  <si>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</si>
  <si>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</si>
  <si>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</si>
  <si>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</si>
  <si>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</si>
  <si>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</si>
  <si>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</si>
  <si>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</si>
  <si>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</si>
  <si>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</si>
  <si>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</si>
  <si>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</si>
  <si>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</si>
  <si>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</si>
  <si>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</si>
  <si>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</si>
  <si>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</si>
  <si>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</si>
  <si>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</si>
  <si>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</si>
  <si>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</si>
  <si>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</si>
  <si>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</si>
  <si>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</si>
  <si>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</si>
  <si>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</si>
  <si>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</si>
  <si>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</si>
  <si>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</si>
  <si>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</si>
  <si>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</si>
  <si>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</si>
  <si>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</si>
  <si>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</si>
  <si>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</si>
  <si>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</si>
  <si>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</si>
  <si>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</si>
  <si>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</si>
  <si>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</si>
  <si>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</si>
  <si>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</si>
  <si>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</si>
  <si>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</si>
  <si>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</si>
  <si>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</si>
  <si>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</si>
  <si>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</si>
  <si>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</si>
  <si>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</si>
  <si>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</si>
  <si>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</si>
  <si>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</si>
  <si>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</si>
  <si>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</si>
  <si>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</si>
  <si>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</si>
  <si>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</si>
  <si>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</si>
  <si>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</si>
  <si>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</si>
  <si>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</si>
  <si>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</si>
  <si>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</si>
  <si>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</si>
  <si>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</si>
  <si>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</si>
  <si>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</si>
  <si>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</si>
  <si>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</si>
  <si>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</si>
  <si>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</si>
  <si>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</si>
  <si>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</si>
  <si>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</si>
  <si>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</si>
  <si>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</si>
  <si>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</si>
  <si>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</si>
  <si>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</si>
  <si>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</si>
  <si>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</si>
  <si>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</si>
  <si>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</si>
  <si>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</si>
  <si>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</si>
  <si>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</si>
  <si>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</si>
  <si>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</si>
  <si>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</si>
  <si>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</si>
  <si>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</si>
  <si>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</si>
  <si>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</si>
  <si>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</si>
  <si>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</si>
  <si>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</si>
  <si>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</si>
  <si>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</si>
  <si>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</si>
  <si>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</si>
  <si>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</si>
  <si>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</si>
  <si>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</si>
  <si>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</si>
  <si>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</si>
  <si>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</si>
  <si>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</si>
  <si>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</si>
  <si>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</si>
  <si>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</si>
  <si>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</si>
  <si>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</si>
  <si>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</si>
  <si>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</si>
  <si>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</si>
  <si>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</si>
  <si>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</si>
  <si>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</si>
  <si>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</si>
  <si>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</si>
  <si>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</si>
  <si>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</si>
  <si>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</si>
  <si>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</si>
  <si>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</si>
  <si>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</si>
  <si>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</si>
  <si>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</si>
  <si>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</si>
  <si>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</si>
  <si>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</si>
  <si>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</si>
  <si>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</si>
  <si>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</si>
  <si>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</si>
  <si>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</si>
  <si>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</si>
  <si>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</si>
  <si>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</si>
  <si>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</si>
  <si>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</si>
  <si>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</si>
  <si>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</si>
  <si>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</si>
  <si>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</si>
  <si>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</si>
  <si>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</si>
  <si>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</si>
  <si>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</si>
  <si>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</si>
  <si>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</si>
  <si>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</si>
  <si>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</si>
  <si>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</si>
  <si>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</si>
  <si>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</si>
  <si>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</si>
  <si>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</si>
  <si>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</si>
  <si>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</si>
  <si>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</si>
  <si>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</si>
  <si>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</si>
  <si>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</si>
  <si>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</si>
  <si>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</si>
  <si>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</si>
  <si>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</si>
  <si>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</si>
  <si>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</si>
  <si>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</si>
  <si>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</si>
  <si>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</si>
  <si>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</si>
  <si>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</si>
  <si>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</si>
  <si>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</si>
  <si>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</si>
  <si>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</si>
  <si>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</si>
  <si>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</si>
  <si>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</si>
  <si>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</si>
  <si>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</si>
  <si>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</si>
  <si>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</si>
  <si>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</si>
  <si>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</si>
  <si>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</si>
  <si>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</si>
  <si>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</si>
  <si>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</si>
  <si>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</si>
  <si>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</si>
  <si>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</si>
  <si>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</si>
  <si>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</si>
  <si>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</si>
  <si>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</si>
  <si>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</si>
  <si>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</si>
  <si>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</si>
  <si>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</si>
  <si>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</si>
  <si>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</si>
  <si>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</si>
  <si>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</si>
  <si>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</si>
  <si>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</si>
  <si>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</si>
  <si>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</si>
  <si>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</si>
  <si>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</si>
  <si>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</si>
  <si>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</si>
  <si>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</si>
  <si>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</si>
  <si>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</si>
  <si>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</si>
  <si>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</si>
  <si>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</si>
  <si>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</si>
  <si>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</si>
  <si>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</si>
  <si>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</si>
  <si>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</si>
  <si>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</si>
  <si>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</si>
  <si>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</si>
  <si>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</si>
  <si>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</si>
  <si>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</si>
  <si>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</si>
  <si>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</si>
  <si>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</si>
  <si>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</si>
  <si>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</si>
  <si>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</si>
  <si>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</si>
  <si>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</si>
  <si>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</si>
  <si>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</si>
  <si>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</si>
  <si>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</si>
  <si>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</si>
  <si>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</si>
  <si>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</si>
  <si>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</si>
  <si>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</si>
  <si>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</si>
  <si>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</si>
  <si>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</si>
  <si>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</si>
  <si>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</si>
  <si>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</si>
  <si>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</si>
  <si>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</si>
  <si>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</si>
  <si>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</si>
  <si>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</si>
  <si>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</si>
  <si>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</si>
  <si>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</si>
  <si>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</si>
  <si>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</si>
  <si>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</si>
  <si>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</si>
  <si>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</si>
  <si>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</si>
  <si>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</si>
  <si>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</si>
  <si>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</si>
  <si>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</si>
  <si>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</si>
  <si>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</si>
  <si>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</si>
  <si>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</si>
  <si>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</si>
  <si>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</si>
  <si>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</si>
  <si>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</si>
  <si>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</si>
  <si>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</si>
  <si>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</si>
  <si>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</si>
  <si>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</si>
  <si>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</si>
  <si>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</si>
  <si>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</si>
  <si>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</si>
  <si>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</si>
  <si>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</si>
  <si>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</si>
  <si>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</si>
  <si>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</si>
  <si>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</si>
  <si>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</si>
  <si>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</si>
  <si>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</si>
  <si>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</si>
  <si>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</si>
  <si>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</si>
  <si>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</si>
  <si>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</si>
  <si>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</si>
  <si>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</si>
  <si>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</si>
  <si>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</si>
  <si>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</si>
  <si>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</si>
  <si>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</si>
  <si>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</si>
  <si>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</si>
  <si>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</si>
  <si>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</si>
  <si>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</si>
  <si>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</si>
  <si>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</si>
  <si>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</si>
  <si>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</si>
  <si>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</si>
  <si>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</si>
  <si>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</si>
  <si>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</si>
  <si>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</si>
  <si>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</si>
  <si>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</si>
  <si>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</si>
  <si>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</si>
  <si>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</si>
  <si>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</si>
  <si>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</si>
  <si>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</si>
  <si>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</si>
  <si>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</si>
  <si>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</si>
  <si>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</si>
  <si>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</si>
  <si>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</si>
  <si>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</si>
  <si>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</si>
  <si>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</si>
  <si>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</si>
  <si>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</si>
  <si>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</si>
  <si>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</si>
  <si>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</si>
  <si>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</si>
  <si>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</si>
  <si>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</si>
  <si>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</si>
  <si>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</si>
  <si>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</si>
  <si>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</si>
  <si>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</si>
  <si>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</si>
  <si>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</si>
  <si>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</si>
  <si>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</si>
  <si>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</si>
  <si>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</si>
  <si>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</si>
  <si>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</si>
  <si>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</si>
  <si>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</si>
  <si>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</si>
  <si>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</si>
  <si>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</si>
  <si>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</si>
  <si>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</si>
  <si>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</si>
  <si>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</si>
  <si>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</si>
  <si>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</si>
  <si>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</si>
  <si>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</si>
  <si>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</si>
  <si>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</si>
  <si>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</si>
  <si>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</si>
  <si>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</si>
  <si>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</si>
  <si>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</si>
  <si>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</si>
  <si>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</si>
  <si>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</si>
  <si>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</si>
  <si>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</si>
  <si>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</si>
  <si>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</si>
  <si>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</si>
  <si>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</si>
  <si>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</si>
  <si>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</si>
  <si>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</si>
  <si>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</si>
  <si>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</si>
  <si>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</si>
  <si>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</si>
  <si>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</si>
  <si>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</si>
  <si>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</si>
  <si>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</si>
  <si>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</si>
  <si>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</si>
  <si>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</si>
  <si>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</si>
  <si>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</si>
  <si>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</si>
  <si>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</si>
  <si>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</si>
  <si>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</si>
  <si>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</si>
  <si>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</si>
  <si>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</si>
  <si>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</si>
  <si>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</si>
  <si>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</si>
  <si>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</si>
  <si>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</si>
  <si>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</si>
  <si>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</si>
  <si>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</si>
  <si>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</si>
  <si>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</si>
  <si>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</si>
  <si>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</si>
  <si>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</si>
  <si>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</si>
  <si>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</si>
  <si>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</si>
  <si>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</si>
  <si>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</si>
  <si>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</si>
  <si>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</si>
  <si>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</si>
  <si>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</si>
  <si>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</si>
  <si>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</si>
  <si>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</si>
  <si>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</si>
  <si>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</si>
  <si>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</si>
  <si>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</si>
  <si>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</si>
  <si>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</si>
  <si>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</si>
  <si>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</si>
  <si>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</si>
  <si>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</si>
  <si>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</si>
  <si>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</si>
  <si>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</si>
  <si>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</si>
  <si>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</si>
  <si>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</si>
  <si>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</si>
  <si>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</si>
  <si>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</si>
  <si>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</si>
  <si>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</si>
  <si>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</si>
  <si>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</si>
  <si>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</si>
  <si>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</si>
  <si>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</si>
  <si>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</si>
  <si>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</si>
  <si>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</si>
  <si>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</si>
  <si>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</si>
  <si>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</si>
  <si>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</si>
  <si>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</si>
  <si>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</si>
  <si>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</si>
  <si>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</si>
  <si>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</si>
  <si>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</si>
  <si>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</si>
  <si>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</si>
  <si>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</si>
  <si>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</si>
  <si>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</si>
  <si>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</si>
  <si>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</si>
  <si>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</si>
  <si>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</si>
  <si>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</si>
  <si>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</si>
  <si>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</si>
  <si>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</si>
  <si>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</si>
  <si>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</si>
  <si>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</si>
  <si>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</si>
  <si>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</si>
  <si>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</si>
  <si>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</si>
  <si>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</si>
  <si>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</si>
  <si>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</si>
  <si>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</si>
  <si>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</si>
  <si>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</si>
  <si>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</si>
  <si>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</si>
  <si>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</si>
  <si>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</si>
  <si>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</si>
  <si>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</si>
  <si>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</si>
  <si>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</si>
  <si>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</si>
  <si>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</si>
  <si>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</si>
  <si>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</si>
  <si>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</si>
  <si>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</si>
  <si>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</si>
  <si>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</si>
  <si>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</si>
  <si>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</si>
  <si>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</si>
  <si>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</si>
  <si>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</si>
  <si>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</si>
  <si>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</si>
  <si>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</si>
  <si>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</si>
  <si>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</si>
  <si>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</si>
  <si>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</si>
  <si>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</si>
  <si>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</si>
  <si>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</si>
  <si>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</si>
  <si>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</si>
  <si>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</si>
  <si>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</si>
  <si>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</si>
  <si>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</si>
  <si>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</si>
  <si>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</si>
  <si>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</si>
  <si>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</si>
  <si>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</si>
  <si>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</si>
  <si>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</si>
  <si>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</si>
  <si>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</si>
  <si>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</si>
  <si>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</si>
  <si>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</si>
  <si>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</si>
  <si>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</si>
  <si>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</si>
  <si>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</si>
  <si>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</si>
  <si>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</si>
  <si>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</si>
  <si>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</si>
  <si>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</si>
  <si>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</si>
  <si>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</si>
  <si>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</si>
  <si>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</si>
  <si>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</si>
  <si>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</si>
  <si>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</si>
  <si>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</si>
  <si>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</si>
  <si>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</si>
  <si>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</si>
  <si>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</si>
  <si>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</si>
  <si>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</si>
  <si>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</si>
  <si>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</si>
  <si>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</si>
  <si>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</si>
  <si>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</si>
  <si>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</si>
  <si>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</si>
  <si>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</si>
  <si>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</si>
  <si>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</si>
  <si>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</si>
  <si>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</si>
  <si>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</si>
  <si>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</si>
  <si>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</si>
  <si>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</si>
  <si>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</si>
  <si>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</si>
  <si>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</si>
  <si>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</si>
  <si>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</si>
  <si>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</si>
  <si>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</si>
  <si>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</si>
  <si>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</si>
  <si>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</si>
  <si>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</si>
  <si>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</si>
  <si>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</si>
  <si>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</si>
  <si>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</si>
  <si>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</si>
  <si>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</si>
  <si>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</si>
  <si>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</si>
  <si>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</si>
  <si>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</si>
  <si>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</si>
  <si>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</si>
  <si>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</si>
  <si>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</si>
  <si>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</si>
  <si>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</si>
  <si>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</si>
  <si>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</si>
  <si>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</si>
  <si>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</si>
  <si>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</si>
  <si>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</si>
  <si>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</si>
  <si>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</si>
  <si>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</si>
  <si>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</si>
  <si>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</si>
  <si>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</si>
  <si>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</si>
  <si>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</si>
  <si>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</si>
  <si>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</si>
  <si>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</si>
  <si>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</si>
  <si>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</si>
  <si>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</si>
  <si>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</si>
  <si>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</si>
  <si>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</si>
  <si>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</si>
  <si>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</si>
  <si>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</si>
  <si>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</si>
  <si>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</si>
  <si>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</si>
  <si>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</si>
  <si>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</si>
  <si>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</si>
  <si>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</si>
  <si>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</si>
  <si>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</si>
  <si>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</si>
  <si>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</si>
  <si>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</si>
  <si>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</si>
  <si>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</si>
  <si>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</si>
  <si>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</si>
  <si>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</si>
  <si>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</si>
  <si>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</si>
  <si>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</si>
  <si>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</si>
  <si>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</si>
  <si>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</si>
  <si>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</si>
  <si>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</si>
  <si>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</si>
  <si>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</si>
  <si>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</si>
  <si>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</si>
  <si>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</si>
  <si>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</si>
  <si>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</si>
  <si>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</si>
  <si>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</si>
  <si>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</si>
  <si>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</si>
  <si>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</si>
  <si>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</si>
  <si>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</si>
  <si>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</si>
  <si>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</si>
  <si>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</si>
  <si>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</si>
  <si>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</si>
  <si>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</si>
  <si>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</si>
  <si>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</si>
  <si>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</si>
  <si>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</si>
  <si>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</si>
  <si>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</si>
  <si>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</si>
  <si>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</si>
  <si>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</si>
  <si>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</si>
  <si>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</si>
  <si>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</si>
  <si>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</si>
  <si>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</si>
  <si>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</si>
  <si>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</si>
  <si>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</si>
  <si>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</si>
  <si>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</si>
  <si>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</si>
  <si>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</si>
  <si>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</si>
  <si>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</si>
  <si>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</si>
  <si>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</si>
  <si>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</si>
  <si>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</si>
  <si>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</si>
  <si>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</si>
  <si>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</si>
  <si>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</si>
  <si>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</si>
  <si>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</si>
  <si>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</si>
  <si>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</si>
  <si>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</si>
  <si>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</si>
  <si>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</si>
  <si>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</si>
  <si>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</si>
  <si>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</si>
  <si>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</si>
  <si>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</si>
  <si>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</si>
  <si>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</si>
  <si>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</si>
  <si>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</si>
  <si>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</si>
  <si>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</si>
  <si>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</si>
  <si>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</si>
  <si>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</si>
  <si>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</si>
  <si>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</si>
  <si>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</si>
  <si>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</si>
  <si>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</si>
  <si>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</si>
  <si>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</si>
  <si>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</si>
  <si>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</si>
  <si>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</si>
  <si>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</si>
  <si>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</si>
  <si>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</si>
  <si>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</si>
  <si>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</si>
  <si>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</si>
  <si>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</si>
  <si>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</si>
  <si>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</si>
  <si>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</si>
  <si>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</si>
  <si>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</si>
  <si>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</si>
  <si>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</si>
  <si>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</si>
  <si>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</si>
  <si>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</si>
  <si>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</si>
  <si>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</si>
  <si>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</si>
  <si>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</si>
  <si>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</si>
  <si>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</si>
  <si>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</si>
  <si>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</si>
  <si>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</si>
  <si>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</si>
  <si>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</si>
  <si>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</si>
  <si>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</si>
  <si>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</si>
  <si>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</si>
  <si>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</si>
  <si>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</si>
  <si>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</si>
  <si>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</si>
  <si>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</si>
  <si>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</si>
  <si>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</si>
  <si>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</si>
  <si>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</si>
  <si>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</si>
  <si>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</si>
  <si>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</si>
  <si>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</si>
  <si>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</si>
  <si>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</si>
  <si>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</si>
  <si>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</si>
  <si>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</si>
  <si>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</si>
  <si>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</si>
  <si>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</si>
  <si>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</si>
  <si>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</si>
  <si>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</si>
  <si>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</si>
  <si>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</si>
  <si>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</si>
  <si>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</si>
  <si>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</si>
  <si>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</si>
  <si>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</si>
  <si>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</si>
  <si>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</si>
  <si>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</si>
  <si>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</si>
  <si>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</si>
  <si>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</si>
  <si>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</si>
  <si>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</si>
  <si>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</si>
  <si>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</si>
  <si>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</si>
  <si>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</si>
  <si>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</si>
  <si>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</si>
  <si>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</si>
  <si>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</si>
  <si>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</si>
  <si>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</si>
  <si>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</si>
  <si>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</si>
  <si>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</si>
  <si>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</si>
  <si>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</si>
  <si>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</si>
  <si>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</si>
  <si>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</si>
  <si>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</si>
  <si>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</si>
  <si>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</si>
  <si>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</si>
  <si>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</si>
  <si>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</si>
  <si>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</si>
  <si>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</si>
  <si>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</si>
  <si>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</si>
  <si>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</si>
  <si>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</si>
  <si>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</si>
  <si>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</si>
  <si>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</si>
  <si>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</si>
  <si>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</si>
  <si>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</si>
  <si>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</si>
  <si>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</si>
  <si>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</si>
  <si>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</si>
  <si>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</si>
  <si>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</si>
  <si>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</si>
  <si>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</si>
  <si>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</si>
  <si>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</si>
  <si>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</si>
  <si>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</si>
  <si>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</si>
  <si>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</si>
  <si>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</si>
  <si>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</si>
  <si>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</si>
  <si>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</si>
  <si>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</si>
  <si>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</si>
  <si>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</si>
  <si>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</si>
  <si>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</si>
  <si>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</si>
  <si>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</si>
  <si>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</si>
  <si>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</si>
  <si>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</si>
  <si>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</si>
  <si>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</si>
  <si>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</si>
  <si>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</si>
  <si>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</si>
  <si>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</si>
  <si>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</si>
  <si>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</si>
  <si>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</si>
  <si>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</si>
  <si>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</si>
  <si>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</si>
  <si>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</si>
  <si>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</si>
  <si>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</si>
  <si>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</si>
  <si>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</si>
  <si>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</si>
  <si>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</si>
  <si>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</si>
  <si>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</si>
  <si>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</si>
  <si>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</si>
  <si>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</si>
  <si>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</si>
  <si>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</si>
  <si>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</si>
  <si>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</si>
  <si>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</si>
  <si>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</si>
  <si>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</si>
  <si>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</si>
  <si>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</si>
  <si>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</si>
  <si>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</si>
  <si>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</si>
  <si>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</si>
  <si>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</si>
  <si>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</si>
  <si>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</si>
  <si>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</si>
  <si>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</si>
  <si>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</si>
  <si>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</si>
  <si>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</si>
  <si>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</si>
  <si>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PCM-20251005-00002079</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</si>
  <si>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</si>
  <si>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</si>
  <si>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</si>
  <si>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</si>
  <si>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</si>
  <si>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</si>
  <si>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</si>
  <si>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at site TS</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</si>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</sst>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272.64846828703594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45935.596894212962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45935.596894212962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45935.596894212962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45935.596894212962</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45935.596894212962</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45935.596894212962</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45935.596894212962</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45935.596894212962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45935.596894212962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45935.596894212962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45935.596894212962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45935.596894212962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45935.596894212962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45935.596894212962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45935.596894212962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45935.596894212962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45935.596894212962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45935.596894212962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45935.596894212962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45935.596894212962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45935.596894212962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45935.596894212962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45935.596894212962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45935.596894212962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45935.596894212962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45935.596894212962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45935.596894212962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45935.596894212962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45935.596894212962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243.94511180555128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128.86981087963068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110.59705625000061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29752</v>
      </c>
      <c r="E6" s="131" t="s">
        <v>38964</v>
      </c>
      <c r="F6" s="132"/>
      <c r="G6" s="133">
        <f ca="1">IFERROR(NOW()-F6,"-")</f>
        <v>45935.596894212962</v>
      </c>
      <c r="H6" s="132">
        <v>45935.568981481483</v>
      </c>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45935.596894212962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45935.596894212962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45935.596894212962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45935.596894212962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45935.596894212962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45935.596894212962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45935.596894212962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45935.596894212962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45935.596894212962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45935.596894212962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45935.596894212962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45935.596894212962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45935.596894212962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45935.596894212962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45935.596894212962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45935.596894212962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45935.596894212962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45935.596894212962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45935.596894212962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45935.596894212962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45935.596894212962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45935.596894212962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45935.596894212962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45935.596894212962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45935.596894212962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45935.596894212962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45935.596894212962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45935.596894212962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45935.596894212962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45935.596894212962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45935.596894212962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45935.596894212962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45935.596894212962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45935.596894212962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45935.596894212962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45935.596894212962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45935.596894212962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45935.596894212962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45935.596894212962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45935.596894212962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45935.596894212962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45935.596894212962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45935.596894212962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45935.596894212962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45935.596894212962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45935.596894212962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45935.596894212962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45935.596894212962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45935.596894212962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45935.596894212962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45935.596894212962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45935.596894212962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45935.596894212962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45935.596894212962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45935.596894212962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45935.596894212962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45935.596894212962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45935.596894212962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45935.596894212962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45935.596894212962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45935.596894212962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45935.596894212962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45935.596894212962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45935.596894212962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45935.596894212962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45935.596894212962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45935.596894212962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45935.596894212962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45935.596894212962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45935.596894212962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45935.596894212962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45935.596894212962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45935.596894212962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45935.596894212962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45935.596894212962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45935.596894212962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45935.596894212962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45935.596894212962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45935.596894212962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45935.596894212962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45935.596894212962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45935.596894212962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45935.596894212962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45935.596894212962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45935.596894212962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45935.596894212962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45935.596894212962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45935.596894212962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45935.596894212962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45935.596894212962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45935.596894212962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45935.596894212962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45935.596894212962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45935.596894212962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45935.596894212962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45935.596894212962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45935.596894212962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45935.596894212962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45935.596894212962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45935.596894212962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45935.596894212962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45935.596894212962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45935.596894212962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45935.596894212962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45935.596894212962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45935.596894212962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45935.596894212962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45935.596894212962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45935.596894212962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45935.596894212962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45935.596894212962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45935.596894212962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45935.596894212962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45935.596894212962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45935.596894212962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45935.596894212962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45935.596894212962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45935.596894212962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45935.596894212962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45935.596894212962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45935.596894212962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45935.596894212962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45935.596894212962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45935.596894212962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45935.596894212962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45935.596894212962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45935.596894212962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45935.596894212962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45935.596894212962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45935.596894212962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45935.596894212962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45935.596894212962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45935.596894212962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45935.596894212962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45935.596894212962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45935.596894212962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45935.596894212962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45935.596894212962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45935.596894212962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45935.596894212962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45935.596894212962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45935.596894212962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45935.596894212962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45935.596894212962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45935.596894212962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45935.596894212962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45935.596894212962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45935.596894212962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45935.596894212962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45935.596894212962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45935.596894212962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45935.596894212962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45935.596894212962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45935.596894212962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45935.596894212962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45935.596894212962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45935.596894212962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45935.596894212962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45935.596894212962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45935.596894212962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45935.596894212962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45935.596894212962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45935.596894212962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45935.596894212962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45935.596894212962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45935.596894212962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45935.596894212962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45935.596894212962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45935.596894212962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45935.596894212962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45935.596894212962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45935.596894212962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45935.596894212962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45935.596894212962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45935.596894212962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45935.596894212962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45935.596894212962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45935.596894212962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45935.596894212962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45935.596894212962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45935.596894212962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45935.596894212962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45935.596894212962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45935.596894212962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45935.596894212962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45935.596894212962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45935.596894212962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45935.596894212962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45935.596894212962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45935.596894212962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45935.596894212962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45935.596894212962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45935.596894212962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45935.596894212962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45935.596894212962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45935.596894212962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45935.596894212962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45935.596894212962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45935.596894212962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45935.596894212962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45935.596894212962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45935.596894212962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45935.596894212962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45935.596894212962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45935.596894212962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45935.596894212962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45935.596894212962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45935.596894212962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45935.596894212962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45935.596894212962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45935.596894212962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45935.596894212962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45935.596894212962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45935.596894212962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45935.596894212962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45935.596894212962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45935.596894212962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45935.596894212962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45935.596894212962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45935.596894212962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45935.596894212962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45935.596894212962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45935.596894212962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45935.596894212962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45935.596894212962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45935.596894212962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45935.596894212962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45935.596894212962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45935.596894212962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45935.596894212962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45935.596894212962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45935.596894212962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45935.596894212962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45935.596894212962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45935.596894212962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45935.596894212962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45935.596894212962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45935.596894212962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45935.596894212962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45935.596894212962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45935.596894212962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45935.596894212962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45935.596894212962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45935.596894212962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45935.596894212962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45935.596894212962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45935.596894212962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45935.596894212962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45935.596894212962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45935.596894212962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45935.596894212962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45935.596894212962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45935.596894212962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45935.596894212962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45935.596894212962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45935.596894212962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45935.596894212962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45935.596894212962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45935.596894212962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45935.596894212962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45935.596894212962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45935.596894212962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45935.596894212962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45935.596894212962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45935.596894212962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45935.596894212962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45935.596894212962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45935.596894212962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45935.596894212962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45935.596894212962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45935.596894212962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45935.596894212962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45935.596894212962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45935.596894212962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45935.596894212962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45935.596894212962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45935.596894212962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45935.596894212962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45935.596894212962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45935.596894212962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45935.596894212962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45935.596894212962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45935.596894212962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45935.596894212962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45935.596894212962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45935.596894212962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45935.596894212962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45935.596894212962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45935.596894212962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45935.596894212962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45935.596894212962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45935.596894212962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45935.596894212962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45935.596894212962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45935.596894212962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45935.596894212962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45935.596894212962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45935.596894212962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45935.596894212962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45935.596894212962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45935.596894212962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45935.596894212962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45935.596894212962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45935.596894212962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45935.596894212962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45935.596894212962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45935.596894212962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45935.596894212962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45935.596894212962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45935.596894212962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45935.596894212962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45935.596894212962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45935.596894212962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45935.596894212962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45935.596894212962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45935.596894212962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45935.596894212962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45935.596894212962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45935.596894212962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45935.596894212962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45935.596894212962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45935.596894212962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45935.596894212962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45935.596894212962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45935.596894212962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45935.596894212962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45935.596894212962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45935.596894212962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45935.596894212962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45935.596894212962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45935.596894212962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45935.596894212962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45935.596894212962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45935.596894212962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45935.596894212962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45935.596894212962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45935.596894212962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45935.596894212962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45935.596894212962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45935.596894212962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45935.596894212962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45935.596894212962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45935.596894212962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45935.596894212962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45935.596894212962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45935.596894212962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45935.596894212962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45935.596894212962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45935.596894212962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45935.596894212962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45935.596894212962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45935.596894212962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45935.596894212962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45935.596894212962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45935.596894212962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45935.596894212962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45935.596894212962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45935.596894212962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45935.596894212962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45935.596894212962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45935.596894212962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45935.596894212962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45935.596894212962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45935.596894212962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45935.596894212962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45935.596894212962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45935.596894212962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45935.596894212962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45935.596894212962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45935.596894212962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45935.596894212962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45935.596894212962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45935.596894212962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45935.596894212962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45935.596894212962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45935.596894212962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45935.596894212962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45935.596894212962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45935.596894212962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45935.596894212962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45935.596894212962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45935.596894212962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45935.596894212962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45935.596894212962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45935.596894212962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45935.596894212962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45935.596894212962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45935.596894212962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45935.596894212962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45935.596894212962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45935.596894212962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45935.596894212962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45935.596894212962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45935.596894212962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45935.596894212962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45935.596894212962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45935.596894212962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45935.596894212962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45935.596894212962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45935.596894212962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45935.596894212962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45935.596894212962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45935.596894212962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45935.596894212962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45935.596894212962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45935.596894212962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45935.596894212962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45935.596894212962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45935.596894212962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45935.596894212962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45935.596894212962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45935.596894212962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45935.596894212962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45935.596894212962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45935.596894212962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45935.596894212962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45935.596894212962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45935.596894212962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45935.596894212962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45935.596894212962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45935.596894212962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45935.596894212962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45935.596894212962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45935.596894212962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45935.596894212962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45935.596894212962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45935.596894212962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45935.596894212962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45935.596894212962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45935.596894212962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45935.596894212962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45935.596894212962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45935.596894212962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45935.596894212962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45935.596894212962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45935.596894212962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45935.596894212962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45935.596894212962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45935.596894212962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45935.596894212962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45935.596894212962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45935.596894212962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45935.596894212962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45935.596894212962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45935.596894212962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45935.596894212962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45935.596894212962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45935.596894212962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45935.596894212962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45935.596894212962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45935.596894212962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45935.596894212962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45935.596894212962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45935.596894212962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45935.596894212962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45935.596894212962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45935.596894212962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45935.596894212962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45935.596894212962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45935.596894212962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45935.596894212962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45935.596894212962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45935.596894212962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45935.596894212962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45935.596894212962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45935.596894212962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45935.596894212962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45935.596894212962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45935.596894212962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45935.596894212962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45935.596894212962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45935.596894212962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45935.596894212962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45935.596894212962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45935.596894212962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45935.596894212962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45935.596894212962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45935.596894212962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45935.596894212962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45935.596894212962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45935.596894212962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45935.596894212962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45935.596894212962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45935.596894212962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45935.596894212962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45935.596894212962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45935.596894212962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45935.596894212962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45935.596894212962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45935.596894212962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45935.596894212962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45935.596894212962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45935.596894212962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45935.596894212962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45935.596894212962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45935.596894212962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45935.596894212962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45935.596894212962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45935.596894212962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45935.596894212962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45935.596894212962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45935.596894212962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45935.596894212962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45935.596894212962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45935.596894212962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45935.596894212962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45935.596894212962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45935.596894212962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45935.596894212962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45935.596894212962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45935.596894212962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45935.596894212962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45935.596894212962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45935.596894212962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45935.596894212962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45935.596894212962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45935.596894212962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45935.596894212962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45935.596894212962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45935.596894212962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45935.596894212962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45935.596894212962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45935.596894212962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45935.596894212962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45935.596894212962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45935.596894212962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45935.596894212962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45935.596894212962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45935.596894212962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45935.596894212962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45935.596894212962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45935.596894212962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45935.596894212962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45935.596894212962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45935.596894212962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45935.596894212962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45935.596894212962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45935.596894212962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45935.596894212962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45935.596894212962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45935.596894212962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45935.596894212962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45935.596894212962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45935.596894212962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45935.596894212962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45935.596894212962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45935.596894212962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45935.596894212962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45935.596894212962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45935.596894212962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45935.596894212962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45935.596894212962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45935.596894212962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45935.596894212962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45935.596894212962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45935.596894212962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45935.596894212962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45935.596894212962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45935.596894212962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45935.596894212962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45935.596894212962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45935.596894212962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45935.596894212962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45935.596894212962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45935.596894212962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45935.596894212962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45935.596894212962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45935.596894212962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45935.596894212962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45935.596894212962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45935.596894212962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45935.596894212962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45935.596894212962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45935.596894212962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45935.596894212962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45935.596894212962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45935.596894212962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45935.596894212962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45935.596894212962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45935.596894212962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45935.596894212962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45935.596894212962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45935.596894212962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45935.596894212962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45935.596894212962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45935.596894212962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45935.596894212962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45935.596894212962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45935.596894212962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45935.596894212962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45935.596894212962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45935.596894212962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45935.596894212962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45935.596894212962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45935.596894212962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45935.596894212962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45935.596894212962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45935.596894212962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45935.596894212962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45935.596894212962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45935.596894212962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45935.596894212962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45935.596894212962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45935.596894212962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45935.596894212962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45935.596894212962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45935.596894212962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45935.596894212962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45935.596894212962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45935.596894212962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45935.596894212962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45935.596894212962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45935.596894212962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45935.596894212962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45935.596894212962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45935.596894212962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45935.596894212962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45935.596894212962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45935.596894212962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45935.596894212962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45935.596894212962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45935.596894212962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45935.596894212962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45935.596894212962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45935.596894212962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45935.596894212962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45935.596894212962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45935.596894212962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45935.596894212962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45935.596894212962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45935.596894212962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45935.596894212962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45935.596894212962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45935.596894212962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45935.596894212962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45935.596894212962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45935.596894212962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45935.596894212962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45935.596894212962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45935.596894212962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45935.596894212962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45935.596894212962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45935.596894212962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45935.596894212962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45935.596894212962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45935.596894212962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45935.596894212962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45935.596894212962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45935.596894212962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45935.596894212962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45935.596894212962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45935.596894212962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45935.596894212962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45935.596894212962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45935.596894212962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45935.596894212962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45935.596894212962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45935.596894212962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45935.596894212962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45935.596894212962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45935.596894212962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45935.596894212962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45935.596894212962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45935.596894212962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45935.596894212962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45935.596894212962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45935.596894212962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45935.596894212962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45935.596894212962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45935.596894212962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45935.596894212962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45935.596894212962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45935.596894212962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45935.596894212962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45935.596894212962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45935.596894212962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45935.596894212962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45935.596894212962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45935.596894212962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45935.596894212962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45935.596894212962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45935.596894212962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45935.596894212962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45935.596894212962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45935.596894212962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45935.596894212962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45935.596894212962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45935.596894212962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45935.596894212962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45935.596894212962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45935.596894212962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45935.596894212962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45935.596894212962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45935.596894212962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45935.596894212962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45935.596894212962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45935.596894212962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45935.596894212962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45935.596894212962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45935.596894212962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45935.596894212962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45935.596894212962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45935.596894212962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45935.596894212962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45935.596894212962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45935.596894212962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45935.596894212962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45935.596894212962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45935.596894212962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45935.596894212962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45935.596894212962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45935.596894212962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45935.596894212962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45935.596894212962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45935.596894212962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45935.596894212962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45935.596894212962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45935.596894212962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45935.596894212962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45935.596894212962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45935.596894212962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45935.596894212962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45935.596894212962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45935.596894212962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45935.596894212962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45935.596894212962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45935.596894212962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45935.596894212962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45935.596894212962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45935.596894212962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45935.596894212962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45935.596894212962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45935.596894212962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45935.596894212962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45935.596894212962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45935.596894212962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45935.596894212962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45935.596894212962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45935.596894212962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45935.596894212962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45935.596894212962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45935.596894212962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45935.596894212962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45935.596894212962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45935.596894212962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45935.596894212962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45935.596894212962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45935.596894212962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45935.596894212962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45935.596894212962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45935.596894212962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45935.596894212962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45935.596894212962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45935.596894212962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45935.596894212962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45935.596894212962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45935.596894212962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45935.596894212962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45935.596894212962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45935.596894212962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45935.596894212962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45935.596894212962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45935.596894212962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45935.596894212962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45935.596894212962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45935.596894212962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45935.596894212962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45935.596894212962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45935.596894212962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45935.596894212962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45935.596894212962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45935.596894212962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45935.596894212962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45935.596894212962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45935.596894212962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45935.596894212962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45935.596894212962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45935.596894212962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45935.596894212962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45935.596894212962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45935.596894212962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45935.596894212962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45935.596894212962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45935.596894212962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45935.596894212962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45935.596894212962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45935.596894212962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45935.596894212962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45935.596894212962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45935.596894212962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45935.596894212962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45935.596894212962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45935.596894212962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45935.596894212962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45935.596894212962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45935.596894212962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45935.596894212962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45935.596894212962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45935.596894212962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45935.596894212962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45935.596894212962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45935.596894212962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45935.596894212962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45935.596894212962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45935.596894212962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45935.596894212962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45935.596894212962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45935.596894212962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45935.596894212962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45935.596894212962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45935.596894212962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45935.596894212962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45935.596894212962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45935.596894212962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45935.596894212962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45935.596894212962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45935.596894212962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45935.596894212962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45935.596894212962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45935.596894212962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45935.596894212962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45935.596894212962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45935.596894212962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45935.596894212962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45935.596894212962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45935.596894212962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45935.596894212962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45935.596894212962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45935.596894212962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45935.596894212962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45935.596894212962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45935.596894212962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45935.596894212962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45935.596894212962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45935.596894212962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45935.596894212962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45935.596894212962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45935.596894212962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45935.596894212962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45935.596894212962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45935.596894212962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45935.596894212962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45935.596894212962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45935.596894212962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45935.596894212962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45935.596894212962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45935.596894212962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45935.596894212962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45935.596894212962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45935.596894212962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45935.596894212962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45935.596894212962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45935.596894212962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45935.596894212962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45935.596894212962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45935.596894212962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45935.596894212962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45935.596894212962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45935.596894212962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45935.596894212962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45935.596894212962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45935.596894212962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45935.596894212962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45935.596894212962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45935.596894212962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45935.596894212962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45935.596894212962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45935.596894212962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45935.596894212962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45935.596894212962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45935.596894212962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45935.596894212962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45935.596894212962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45935.596894212962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45935.596894212962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45935.596894212962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45935.596894212962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45935.596894212962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45935.596894212962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45935.596894212962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45935.596894212962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45935.596894212962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45935.596894212962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45935.596894212962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45935.596894212962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45935.596894212962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45935.596894212962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45935.596894212962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45935.596894212962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45935.596894212962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45935.596894212962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45935.596894212962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45935.596894212962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45935.596894212962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45935.596894212962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45935.596894212962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45935.596894212962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45935.596894212962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45935.596894212962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45935.596894212962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45935.596894212962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45935.596894212962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45935.596894212962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45935.596894212962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45935.596894212962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45935.596894212962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45935.596894212962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45935.596894212962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45935.596894212962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45935.596894212962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45935.596894212962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45935.596894212962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45935.596894212962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45935.596894212962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45935.596894212962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45935.596894212962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45935.596894212962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45935.596894212962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45935.596894212962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45935.596894212962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45935.596894212962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45935.596894212962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45935.596894212962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45935.596894212962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45935.596894212962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45935.596894212962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45935.596894212962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45935.596894212962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45935.596894212962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45935.596894212962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45935.596894212962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45935.596894212962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45935.596894212962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45935.596894212962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45935.596894212962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45935.596894212962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45935.596894212962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45935.596894212962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45935.596894212962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45935.596894212962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45935.596894212962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45935.596894212962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45935.596894212962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45935.596894212962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45935.596894212962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45935.596894212962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45935.596894212962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45935.596894212962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45935.596894212962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45935.596894212962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45935.596894212962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45935.596894212962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45935.596894212962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45935.596894212962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45935.596894212962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45935.596894212962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45935.596894212962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45935.596894212962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45935.596894212962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45935.596894212962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45935.596894212962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45935.596894212962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45935.596894212962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45935.596894212962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45935.596894212962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45935.596894212962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45935.596894212962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45935.596894212962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45935.596894212962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45935.596894212962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45935.596894212962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45935.596894212962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45935.596894212962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45935.596894212962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45935.596894212962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45935.596894212962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45935.596894212962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45935.596894212962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45935.596894212962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45935.596894212962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45935.596894212962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45935.596894212962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45935.596894212962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45935.596894212962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45935.596894212962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45935.596894212962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45935.596894212962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45935.596894212962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45935.596894212962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45935.596894212962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45935.596894212962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45935.596894212962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45935.596894212962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45935.596894212962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45935.596894212962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45935.596894212962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45935.596894212962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45935.596894212962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45935.596894212962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45935.596894212962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45935.596894212962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45935.596894212962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45935.596894212962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45935.596894212962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45935.596894212962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45935.596894212962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45935.596894212962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45935.596894212962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45935.596894212962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45935.596894212962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45935.596894212962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45935.596894212962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45935.596894212962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45935.596894212962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45935.596894212962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45935.596894212962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45935.596894212962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45935.596894212962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45935.596894212962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45935.596894212962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45935.596894212962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45935.596894212962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45935.596894212962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45935.596894212962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45935.596894212962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45935.596894212962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45935.596894212962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45935.596894212962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45935.596894212962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45935.596894212962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45935.596894212962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45935.596894212962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45935.596894212962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45935.596894212962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45935.596894212962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45935.596894212962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45935.596894212962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45935.596894212962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45935.596894212962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45935.596894212962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45935.596894212962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45935.596894212962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45935.596894212962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45935.596894212962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45935.596894212962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45935.596894212962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45935.596894212962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45935.596894212962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45935.596894212962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45935.596894212962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45935.596894212962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45935.596894212962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45935.596894212962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45935.596894212962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45935.596894212962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45935.596894212962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45935.596894212962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45935.596894212962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45935.596894212962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45935.596894212962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45935.596894212962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45935.596894212962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45935.596894212962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45935.596894212962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45935.596894212962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45935.596894212962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45935.596894212962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45935.596894212962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45935.596894212962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45935.596894212962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45935.596894212962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45935.596894212962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45935.596894212962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45935.596894212962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45935.596894212962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45935.596894212962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45935.596894212962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45935.596894212962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45935.596894212962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45935.596894212962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45935.596894212962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45935.596894212962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45935.596894212962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45935.596894212962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45935.596894212962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45935.596894212962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45935.596894212962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45935.596894212962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45935.596894212962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45935.596894212962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45935.596894212962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45935.596894212962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45935.596894212962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45935.596894212962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45935.596894212962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45935.596894212962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45935.596894212962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45935.596894212962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45935.596894212962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45935.596894212962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45935.596894212962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45935.596894212962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45935.596894212962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45935.596894212962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45935.596894212962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45935.596894212962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45935.596894212962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45935.596894212962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45935.596894212962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45935.596894212962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45935.596894212962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45935.596894212962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45935.596894212962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45935.596894212962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45935.596894212962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45935.596894212962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45935.596894212962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45935.596894212962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45935.596894212962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45935.596894212962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45935.596894212962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45935.596894212962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45935.596894212962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45935.596894212962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45935.596894212962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45935.596894212962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45935.596894212962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45935.596894212962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45935.596894212962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45935.596894212962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45935.596894212962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45935.596894212962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45935.596894212962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45935.596894212962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45935.596894212962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45935.596894212962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45935.596894212962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45935.596894212962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45935.596894212962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45935.596894212962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45935.596894212962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45935.596894212962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45935.596894212962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45935.596894212962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45935.596894212962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45935.596894212962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45935.596894212962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45935.596894212962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45935.596894212962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45935.596894212962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45935.596894212962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45935.596894212962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45935.596894212962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45935.596894212962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45935.596894212962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45935.596894212962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45935.596894212962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45935.596894212962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45935.596894212962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45935.596894212962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45935.596894212962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45935.596894212962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45935.596894212962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45935.596894212962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45935.596894212962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45935.596894212962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45935.596894212962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45935.596894212962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45935.596894212962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45935.596894212962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45935.596894212962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45935.596894212962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45935.596894212962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45935.596894212962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45935.596894212962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45935.596894212962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45935.596894212962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45935.596894212962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45935.596894212962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45935.596894212962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45935.596894212962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45935.596894212962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45935.596894212962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45935.596894212962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45935.596894212962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45935.596894212962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45935.596894212962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45935.596894212962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45935.596894212962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45935.596894212962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45935.596894212962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45935.596894212962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45935.596894212962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45935.596894212962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45935.596894212962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45935.596894212962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45935.596894212962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45935.596894212962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45935.596894212962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45935.596894212962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45935.596894212962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45935.596894212962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45935.596894212962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45935.596894212962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45935.596894212962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45935.596894212962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45935.596894212962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45935.596894212962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45935.596894212962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45935.596894212962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45935.596894212962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45935.596894212962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45935.596894212962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45935.596894212962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45935.596894212962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45935.596894212962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45935.596894212962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45935.596894212962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45935.596894212962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45935.596894212962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45935.596894212962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45935.596894212962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45935.596894212962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45935.596894212962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45935.596894212962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45935.596894212962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45935.596894212962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45935.596894212962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45935.596894212962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45935.596894212962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45935.596894212962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45935.596894212962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45935.596894212962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45935.596894212962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45935.596894212962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45935.596894212962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45935.596894212962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45935.596894212962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45935.596894212962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45935.596894212962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45935.596894212962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45935.596894212962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45935.596894212962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45935.596894212962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45935.596894212962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45935.596894212962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45935.596894212962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45935.596894212962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45935.596894212962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45935.596894212962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45935.596894212962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45935.596894212962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45935.596894212962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45935.596894212962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45935.596894212962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45935.596894212962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45935.596894212962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45935.596894212962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45935.596894212962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45935.596894212962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45935.596894212962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45935.596894212962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45935.596894212962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45935.596894212962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45935.596894212962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45935.596894212962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45935.596894212962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45935.596894212962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45935.596894212962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45935.596894212962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45935.596894212962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45935.596894212962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45935.596894212962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45935.596894212962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45935.596894212962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45935.596894212962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45935.596894212962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45935.596894212962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45935.596894212962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45935.596894212962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45935.596894212962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45935.596894212962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45935.596894212962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45935.596894212962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45935.596894212962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45935.596894212962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45935.596894212962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45935.596894212962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45935.596894212962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45935.596894212962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45935.596894212962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45935.596894212962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45935.596894212962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45935.596894212962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45935.596894212962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45935.596894212962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45935.596894212962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45935.596894212962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45935.596894212962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45935.596894212962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45935.596894212962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45935.596894212962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45935.596894212962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45935.596894212962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45935.596894212962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45935.596894212962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45935.596894212962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45935.596894212962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45935.596894212962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45935.596894212962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45935.596894212962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45935.596894212962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45935.596894212962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45935.596894212962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45935.596894212962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45935.596894212962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45935.596894212962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45935.596894212962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45935.596894212962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45935.596894212962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45935.596894212962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45935.596894212962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45935.596894212962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45935.596894212962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45935.596894212962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45935.596894212962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45935.596894212962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45935.596894212962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45935.596894212962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45935.596894212962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45935.596894212962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45935.596894212962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45935.596894212962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45935.596894212962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45935.596894212962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45935.596894212962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45935.596894212962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45935.596894212962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45935.596894212962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45935.596894212962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45935.596894212962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45935.596894212962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45935.596894212962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45935.596894212962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45935.596894212962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45935.596894212962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45935.596894212962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45935.596894212962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45935.596894212962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45935.596894212962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45935.596894212962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45935.596894212962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45935.596894212962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45935.596894212962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45935.596894212962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45935.596894212962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45935.596894212962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45935.596894212962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45935.596894212962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45935.596894212962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45935.596894212962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45935.596894212962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45935.596894212962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45935.596894212962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45935.596894212962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45935.596894212962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45935.596894212962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45935.596894212962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45935.596894212962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45935.596894212962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45935.596894212962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45935.596894212962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45935.596894212962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45935.596894212962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45935.596894212962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45935.596894212962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45935.596894212962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45935.596894212962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45935.596894212962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45935.596894212962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45935.596894212962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45935.596894212962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45935.596894212962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45935.596894212962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45935.596894212962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45935.596894212962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45935.596894212962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45935.596894212962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45935.596894212962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45935.596894212962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45935.596894212962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45935.596894212962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45935.596894212962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45935.596894212962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45935.596894212962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45935.596894212962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45935.596894212962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45935.596894212962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45935.596894212962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45935.596894212962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45935.596894212962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45935.596894212962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45935.596894212962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45935.596894212962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45935.596894212962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45935.596894212962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45935.596894212962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45935.596894212962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45935.596894212962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45935.596894212962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45935.596894212962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45935.596894212962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45935.596894212962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45935.596894212962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45935.596894212962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45935.596894212962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45935.596894212962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45935.596894212962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45935.596894212962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45935.596894212962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45935.596894212962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45935.596894212962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45935.596894212962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45935.596894212962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45935.596894212962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45935.596894212962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45935.596894212962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45935.596894212962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45935.596894212962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45935.596894212962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45935.596894212962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45935.596894212962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45935.596894212962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45935.596894212962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45935.596894212962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45935.596894212962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45935.596894212962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45935.596894212962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45935.596894212962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45935.596894212962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45935.596894212962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45935.596894212962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45935.596894212962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45935.596894212962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45935.596894212962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45935.596894212962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45935.596894212962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45935.596894212962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45935.596894212962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45935.596894212962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45935.596894212962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45935.596894212962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45935.596894212962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45935.596894212962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45935.596894212962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45935.596894212962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45935.596894212962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45935.596894212962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45935.596894212962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45935.596894212962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45935.596894212962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45935.596894212962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45935.596894212962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45935.596894212962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45935.596894212962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45935.596894212962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45935.596894212962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45935.596894212962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45935.596894212962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45935.596894212962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45935.596894212962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45935.596894212962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45935.596894212962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45935.596894212962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45935.596894212962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45935.596894212962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45935.596894212962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45935.596894212962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45935.596894212962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45935.596894212962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45935.596894212962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45935.596894212962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45935.596894212962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45935.596894212962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45935.596894212962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45935.596894212962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45935.596894212962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45935.596894212962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45935.596894212962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45935.596894212962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45935.596894212962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45935.596894212962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45935.596894212962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45935.596894212962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45935.596894212962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45935.596894212962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45935.596894212962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45935.596894212962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45935.596894212962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45935.596894212962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45935.596894212962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45935.596894212962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45935.596894212962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45935.596894212962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45935.596894212962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45935.596894212962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232.11617662036588</v>
      </c>
      <c r="H2" s="113">
        <v>45703.474768518521</v>
      </c>
      <c r="I2" s="110" t="str">
        <f>IFERROR(VLOOKUP(D2,DB!A:F,6,0),"")</f>
        <v>SCECO</v>
      </c>
      <c r="J2" s="110" t="str">
        <f>IFERROR(VLOOKUP(D2,DB!A:G,7,0),"")</f>
        <v>Dead</v>
      </c>
      <c r="K2" s="115" t="s">
        <v>39054</v>
      </c>
      <c r="L2" s="107" t="str">
        <f>IFERROR(VLOOKUP(D2,DB!A:I,9,0),"")</f>
        <v>Latis</v>
      </c>
    </row>
    <row r="3" spans="1:16" ht="15" customHeight="1">
      <c r="A3" s="110" t="s">
        <v>39055</v>
      </c>
      <c r="B3" s="110" t="str">
        <f>IFERROR(VLOOKUP(D3,DB!A:K,11,0),"")</f>
        <v>R4</v>
      </c>
      <c r="C3" s="111">
        <v>1</v>
      </c>
      <c r="D3" s="107" t="s">
        <v>34306</v>
      </c>
      <c r="E3" s="112" t="s">
        <v>38964</v>
      </c>
      <c r="F3" s="113">
        <v>45934.995312500003</v>
      </c>
      <c r="G3" s="114">
        <f ca="1">IFERROR(NOW()-F3,"")</f>
        <v>0.60158171295915963</v>
      </c>
      <c r="H3" s="113">
        <v>45934.989328703705</v>
      </c>
      <c r="I3" s="110" t="str">
        <f>IFERROR(VLOOKUP(D3,DB!A:F,6,0),"")</f>
        <v>SCECO</v>
      </c>
      <c r="J3" s="110" t="str">
        <f>IFERROR(VLOOKUP(D3,DB!A:G,7,0),"")</f>
        <v>Dead</v>
      </c>
      <c r="K3" s="115" t="s">
        <v>39056</v>
      </c>
      <c r="L3" s="107" t="str">
        <f>IFERROR(VLOOKUP(D3,DB!A:I,9,0),"")</f>
        <v>Latis</v>
      </c>
    </row>
    <row r="4" spans="1:16" ht="23.25" customHeight="1">
      <c r="A4" s="110" t="s">
        <v>39057</v>
      </c>
      <c r="B4" s="110" t="str">
        <f>IFERROR(VLOOKUP(D4,DB!A:K,11,0),"")</f>
        <v>R4</v>
      </c>
      <c r="C4" s="111">
        <v>2</v>
      </c>
      <c r="D4" s="107" t="s">
        <v>25891</v>
      </c>
      <c r="E4" s="112" t="s">
        <v>38964</v>
      </c>
      <c r="F4" s="113">
        <v>45935.156944444447</v>
      </c>
      <c r="G4" s="114">
        <f ca="1">IFERROR(NOW()-F4,"")</f>
        <v>0.43994976851536194</v>
      </c>
      <c r="H4" s="113">
        <v>45935.07104166667</v>
      </c>
      <c r="I4" s="110" t="str">
        <f>IFERROR(VLOOKUP(D4,DB!A:F,6,0),"")</f>
        <v>Generator-SG</v>
      </c>
      <c r="J4" s="110" t="str">
        <f>IFERROR(VLOOKUP(D4,DB!A:G,7,0),"")</f>
        <v>Good</v>
      </c>
      <c r="K4" s="115" t="s">
        <v>39058</v>
      </c>
      <c r="L4" s="107" t="str">
        <f>IFERROR(VLOOKUP(D4,DB!A:I,9,0),"")</f>
        <v>Latis</v>
      </c>
    </row>
    <row r="5" spans="1:16" ht="15" customHeight="1">
      <c r="A5" s="110" t="s">
        <v>39059</v>
      </c>
      <c r="B5" s="110" t="str">
        <f>IFERROR(VLOOKUP(D5,DB!A:K,11,0),"")</f>
        <v>R4</v>
      </c>
      <c r="C5" s="111">
        <v>1</v>
      </c>
      <c r="D5" s="107" t="s">
        <v>36282</v>
      </c>
      <c r="E5" s="112" t="s">
        <v>38964</v>
      </c>
      <c r="F5" s="113">
        <v>45935.5078125</v>
      </c>
      <c r="G5" s="114">
        <f ca="1">IFERROR(NOW()-F5,"")</f>
        <v>8.9081712962070014E-2</v>
      </c>
      <c r="H5" s="113">
        <v>45935.502002314817</v>
      </c>
      <c r="I5" s="110" t="str">
        <f>IFERROR(VLOOKUP(D5,DB!A:F,6,0),"")</f>
        <v>Generator-SG</v>
      </c>
      <c r="J5" s="110" t="str">
        <f>IFERROR(VLOOKUP(D5,DB!A:G,7,0),"")</f>
        <v>No BB Shifted</v>
      </c>
      <c r="K5" s="115" t="s">
        <v>39060</v>
      </c>
      <c r="L5" s="107" t="str">
        <f>IFERROR(VLOOKUP(D5,DB!A:I,9,0),"")</f>
        <v>Latis</v>
      </c>
    </row>
    <row r="6" spans="1:16" ht="15" customHeight="1">
      <c r="A6" s="110" t="s">
        <v>39061</v>
      </c>
      <c r="B6" s="110" t="str">
        <f>IFERROR(VLOOKUP(D6,DB!A:K,11,0),"")</f>
        <v>R4</v>
      </c>
      <c r="C6" s="111">
        <v>3</v>
      </c>
      <c r="D6" s="107" t="s">
        <v>35137</v>
      </c>
      <c r="E6" s="112" t="s">
        <v>38964</v>
      </c>
      <c r="F6" s="113">
        <v>45935.523263888892</v>
      </c>
      <c r="G6" s="114">
        <f ca="1">IFERROR(NOW()-F6,"")</f>
        <v>7.3630324070109054E-2</v>
      </c>
      <c r="H6" s="113">
        <v>45935.516099537039</v>
      </c>
      <c r="I6" s="110" t="str">
        <f>IFERROR(VLOOKUP(D6,DB!A:F,6,0),"")</f>
        <v>Generator-SG</v>
      </c>
      <c r="J6" s="110" t="str">
        <f>IFERROR(VLOOKUP(D6,DB!A:G,7,0),"")</f>
        <v>Dead</v>
      </c>
      <c r="K6" s="115" t="s">
        <v>39062</v>
      </c>
      <c r="L6" s="107" t="str">
        <f>IFERROR(VLOOKUP(D6,DB!A:I,9,0),"")</f>
        <v>Latis</v>
      </c>
    </row>
    <row r="7" spans="1:16" ht="15" customHeight="1">
      <c r="A7" s="110"/>
      <c r="B7" s="110" t="str">
        <f>IFERROR(VLOOKUP(D7,DB!A:K,11,0),"")</f>
        <v/>
      </c>
      <c r="C7" s="111"/>
      <c r="D7" s="107"/>
      <c r="E7" s="112"/>
      <c r="F7" s="113"/>
      <c r="G7" s="114">
        <f ca="1">IFERROR(NOW()-F7,"")</f>
        <v>45935.596894212962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45935.596894212962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45935.596894212962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45935.596894212962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45935.596894212962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45935.596894212962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45935.596894212962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45935.596894212962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45935.596894212962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45935.596894212962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45935.596894212962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45935.596894212962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45935.596894212962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45935.596894212962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45935.596894212962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45935.596894212962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45935.596894212962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45935.596894212962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45935.596894212962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45935.596894212962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45935.596894212962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45935.596894212962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45935.596894212962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45935.596894212962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45935.596894212962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45935.596894212962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45935.596894212962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45935.596894212962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45935.596894212962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45935.596894212962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45935.596894212962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45935.596894212962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45935.596894212962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45935.596894212962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45935.596894212962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45935.596894212962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45935.596894212962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45935.596894212962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45935.596894212962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45935.596894212962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45935.596894212962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45935.596894212962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45935.596894212962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45935.596894212962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45935.596894212962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45935.596894212962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45935.596894212962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45935.596894212962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45935.596894212962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45935.596894212962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45935.596894212962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45935.596894212962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45935.596894212962</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43.764834027773759</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9.4080168981454335</v>
      </c>
      <c r="H3" s="38">
        <v>45926.158159722225</v>
      </c>
      <c r="I3" s="37" t="str">
        <f>IFERROR(VLOOKUP(D3,DB!A:F,6,0),"")</f>
        <v>SCECO</v>
      </c>
      <c r="J3" s="37" t="str">
        <f>IFERROR(VLOOKUP(D3,DB!A:G,7,0),"")</f>
        <v>Good</v>
      </c>
      <c r="K3" s="37" t="s">
        <v>39066</v>
      </c>
      <c r="L3" s="37" t="str">
        <f>IFERROR(VLOOKUP(D3,DB!A:I,9,0),"")</f>
        <v>Latis</v>
      </c>
      <c r="M3" s="136"/>
    </row>
    <row r="4" spans="1:13" ht="15.75">
      <c r="A4" s="37"/>
      <c r="B4" s="37" t="str">
        <f>IFERROR(VLOOKUP(D4,DB!A:K,11,0),"")</f>
        <v/>
      </c>
      <c r="C4" s="37"/>
      <c r="D4" s="140"/>
      <c r="E4" s="37"/>
      <c r="F4" s="38"/>
      <c r="G4" s="39">
        <f ca="1">IFERROR(NOW()-F4,"-")</f>
        <v>45935.596894212962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45935.596894212962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45935.596894212962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45935.596894212962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45935.596894212962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45935.596894212962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45935.596894212962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45935.596894212962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45935.596894212962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45935.596894212962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45935.596894212962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45935.596894212962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45935.596894212962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45935.596894212962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45935.596894212962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45935.596894212962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45935.596894212962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45935.596894212962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45935.596894212962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45935.596894212962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45935.596894212962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45935.596894212962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45935.596894212962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45935.596894212962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45935.596894212962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45935.596894212962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45935.596894212962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45935.596894212962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45935.596894212962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45935.596894212962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45935.596894212962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45935.596894212962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45935.596894212962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45935.596894212962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45935.596894212962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45935.596894212962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45935.596894212962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45935.596894212962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45935.596894212962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45935.596894212962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45935.596894212962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45935.596894212962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45935.596894212962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45935.596894212962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45935.596894212962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45935.596894212962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45935.596894212962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45935.596894212962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45935.596894212962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45935.596894212962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45935.596894212962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45935.596894212962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45935.596894212962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45935.596894212962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45935.596894212962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45935.596894212962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45935.596894212962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45935.596894212962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45935.596894212962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45935.596894212962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45935.596894212962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45935.596894212962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45935.596894212962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45935.596894212962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45935.596894212962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45935.596894212962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45935.596894212962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45935.596894212962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45935.596894212962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45935.596894212962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45935.596894212962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45935.596894212962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45935.596894212962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45935.596894212962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45935.596894212962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45935.596894212962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45935.596894212962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45935.596894212962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45935.596894212962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45935.596894212962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45935.596894212962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45935.596894212962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45935.596894212962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45935.596894212962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45935.596894212962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45935.596894212962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45935.596894212962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45935.596894212962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45935.596894212962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45935.596894212962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45935.596894212962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45935.596894212962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45935.596894212962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45935.596894212962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45935.596894212962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45935.596894212962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45935.596894212962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45935.596894212962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45935.596894212962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45935.596894212962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45935.596894212962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45935.596894212962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45935.596894212962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45935.596894212962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45935.596894212962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45935.596894212962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45935.596894212962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45935.596894212962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45935.596894212962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45935.596894212962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45935.596894212962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45935.596894212962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45935.596894212962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45935.596894212962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45935.596894212962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45935.596894212962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45935.596894212962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45935.596894212962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45935.596894212962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45935.596894212962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45935.596894212962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45935.596894212962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45935.596894212962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45935.596894212962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45935.596894212962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45935.596894212962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45935.596894212962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45935.596894212962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45935.596894212962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45935.596894212962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45935.596894212962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45935.596894212962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45935.596894212962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45935.596894212962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45935.596894212962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45935.596894212962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45935.596894212962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45935.596894212962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45935.596894212962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45935.596894212962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45935.596894212962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45935.596894212962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45935.596894212962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45935.596894212962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45935.596894212962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45935.596894212962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45935.596894212962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45935.596894212962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45935.596894212962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45935.596894212962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45935.596894212962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45935.596894212962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45935.596894212962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45935.596894212962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45935.596894212962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45935.596894212962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45935.596894212962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45935.596894212962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45935.596894212962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45935.596894212962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45935.596894212962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45935.596894212962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45935.596894212962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45935.596894212962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45935.596894212962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45935.596894212962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45935.596894212962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45935.596894212962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45935.596894212962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45935.596894212962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45935.596894212962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45935.596894212962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45935.596894212962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45935.596894212962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45935.596894212962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45935.596894212962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tabSelected="1" workbookViewId="0">
      <selection activeCell="D11" sqref="D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20" t="s">
        <v>5398</v>
      </c>
      <c r="C2" s="137">
        <v>1</v>
      </c>
      <c r="D2" s="120" t="s">
        <v>34463</v>
      </c>
      <c r="E2" s="137" t="s">
        <v>39068</v>
      </c>
      <c r="F2" s="138">
        <v>45926.772847222222</v>
      </c>
      <c r="G2" s="89">
        <f ca="1">IFERROR(NOW()-F2,"-")</f>
        <v>8.8240469907395891</v>
      </c>
      <c r="H2" s="139">
        <v>45927.449074074102</v>
      </c>
      <c r="I2" s="120" t="str">
        <f>IFERROR(VLOOKUP(D2,DB!A:F,6,0),"")</f>
        <v>SCECO</v>
      </c>
      <c r="J2" s="120" t="str">
        <f>IFERROR(VLOOKUP(D2,DB!A:G,7,0),"")</f>
        <v>Weak</v>
      </c>
      <c r="K2" s="137" t="s">
        <v>39069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45935.596894212962</v>
      </c>
      <c r="H3" s="139">
        <v>45927.987534722219</v>
      </c>
      <c r="I3" s="120" t="str">
        <f>IFERROR(VLOOKUP(D3,DB!A:F,6,0),"")</f>
        <v>SCECO</v>
      </c>
      <c r="J3" s="120" t="str">
        <f>IFERROR(VLOOKUP(D3,DB!A:G,7,0),"")</f>
        <v>Vandalized</v>
      </c>
      <c r="K3" s="137" t="s">
        <v>39070</v>
      </c>
      <c r="L3" s="126" t="str">
        <f>IFERROR(VLOOKUP(D3,DB!A:I,9,0),"")</f>
        <v>Latis</v>
      </c>
    </row>
    <row r="4" spans="1:16383" ht="31.5" customHeight="1">
      <c r="A4" s="137" t="s">
        <v>39071</v>
      </c>
      <c r="B4" s="120" t="s">
        <v>5398</v>
      </c>
      <c r="C4" s="137">
        <v>1</v>
      </c>
      <c r="D4" s="120" t="s">
        <v>32861</v>
      </c>
      <c r="E4" s="137" t="s">
        <v>39068</v>
      </c>
      <c r="F4" s="138">
        <v>45933.880972222221</v>
      </c>
      <c r="G4" s="89">
        <f ca="1">IFERROR(NOW()-F4,"-")</f>
        <v>1.7159219907407532</v>
      </c>
      <c r="H4" s="139">
        <v>45929.455266203702</v>
      </c>
      <c r="I4" s="120" t="str">
        <f>IFERROR(VLOOKUP(D4,DB!A:F,6,0),"")</f>
        <v>SCECO</v>
      </c>
      <c r="J4" s="120" t="str">
        <f>IFERROR(VLOOKUP(D4,DB!A:G,7,0),"")</f>
        <v>In progress</v>
      </c>
      <c r="K4" s="137" t="s">
        <v>39069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20" t="str">
        <f>IFERROR(VLOOKUP(D5,DB!A:K,11,0),"")</f>
        <v>R6</v>
      </c>
      <c r="C5" s="137">
        <v>1</v>
      </c>
      <c r="D5" s="120" t="s">
        <v>33684</v>
      </c>
      <c r="E5" s="137" t="s">
        <v>38964</v>
      </c>
      <c r="F5" s="139">
        <v>45933.705324074072</v>
      </c>
      <c r="G5" s="89">
        <f ca="1">IFERROR(NOW()-F5,"-")</f>
        <v>1.8915701388905291</v>
      </c>
      <c r="H5" s="139">
        <v>45933.228229166663</v>
      </c>
      <c r="I5" s="120" t="str">
        <f>IFERROR(VLOOKUP(D5,DB!A:F,6,0),"")</f>
        <v>SCECO</v>
      </c>
      <c r="J5" s="120" t="str">
        <f>IFERROR(VLOOKUP(D5,DB!A:G,7,0),"")</f>
        <v>Weak</v>
      </c>
      <c r="K5" s="137" t="s">
        <v>39073</v>
      </c>
      <c r="L5" s="126" t="str">
        <f>IFERROR(VLOOKUP(D5,DB!A:I,9,0),"")</f>
        <v>Latis</v>
      </c>
    </row>
    <row r="6" spans="1:16383" ht="31.5" customHeight="1">
      <c r="A6" s="137" t="s">
        <v>39074</v>
      </c>
      <c r="B6" s="120" t="s">
        <v>5398</v>
      </c>
      <c r="C6" s="137">
        <v>1</v>
      </c>
      <c r="D6" s="120" t="s">
        <v>33408</v>
      </c>
      <c r="E6" s="137" t="s">
        <v>38964</v>
      </c>
      <c r="F6" s="138">
        <v>45934.942245370374</v>
      </c>
      <c r="G6" s="89">
        <f ca="1">IFERROR(NOW()-F6,"-")</f>
        <v>0.65464884258835809</v>
      </c>
      <c r="H6" s="139">
        <v>45934.470231481479</v>
      </c>
      <c r="I6" s="120" t="str">
        <f>IFERROR(VLOOKUP(D6,DB!A:F,6,0),"")</f>
        <v>SCECO</v>
      </c>
      <c r="J6" s="120" t="str">
        <f>IFERROR(VLOOKUP(D6,DB!A:G,7,0),"")</f>
        <v>Dead</v>
      </c>
      <c r="K6" s="137" t="s">
        <v>39069</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39075</v>
      </c>
      <c r="B7" s="120" t="str">
        <f>IFERROR(VLOOKUP(D7,DB!A:K,11,0),"")</f>
        <v>R6</v>
      </c>
      <c r="C7" s="137">
        <v>1</v>
      </c>
      <c r="D7" s="120" t="s">
        <v>32665</v>
      </c>
      <c r="E7" s="137" t="s">
        <v>38964</v>
      </c>
      <c r="F7" s="139">
        <v>45935.561643518522</v>
      </c>
      <c r="G7" s="89">
        <f ca="1">IFERROR(NOW()-F7,"-")</f>
        <v>3.5250694440037478E-2</v>
      </c>
      <c r="H7" s="139">
        <v>45935.555879629632</v>
      </c>
      <c r="I7" s="120" t="str">
        <f>IFERROR(VLOOKUP(D7,DB!A:F,6,0),"")</f>
        <v>Generator-SG</v>
      </c>
      <c r="J7" s="120" t="str">
        <f>IFERROR(VLOOKUP(D7,DB!A:G,7,0),"")</f>
        <v>Dead</v>
      </c>
      <c r="K7" s="137" t="s">
        <v>39076</v>
      </c>
      <c r="L7" s="126" t="str">
        <f>IFERROR(VLOOKUP(D7,DB!A:I,9,0),"")</f>
        <v>Latis</v>
      </c>
    </row>
    <row r="8" spans="1:16383" ht="31.5" customHeight="1">
      <c r="A8" s="121"/>
      <c r="B8" s="120" t="str">
        <f>IFERROR(VLOOKUP(D8,DB!A:K,11,0),"")</f>
        <v/>
      </c>
      <c r="C8" s="137"/>
      <c r="D8" s="120"/>
      <c r="E8" s="137"/>
      <c r="F8" s="137"/>
      <c r="G8" s="89">
        <f ca="1">IFERROR(NOW()-F8,"-")</f>
        <v>45935.596894212962</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41"/>
      <c r="E9" s="123"/>
      <c r="F9" s="124"/>
      <c r="G9" s="89">
        <f ca="1">IFERROR(NOW()-F9,"-")</f>
        <v>45935.596894212962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45935.596894212962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45935.596894212962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45935.596894212962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45935.596894212962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45935.596894212962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45935.596894212962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45935.596894212962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45935.596894212962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45935.596894212962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45935.596894212962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45935.596894212962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45935.596894212962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45935.596894212962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45935.596894212962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45935.596894212962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45935.596894212962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45935.596894212962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45935.596894212962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45935.596894212962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45935.596894212962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45935.596894212962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45935.596894212962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45935.596894212962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45935.596894212962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45935.596894212962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45935.596894212962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45935.596894212962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45935.596894212962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45935.596894212962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45935.596894212962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45935.596894212962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45935.596894212962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45935.596894212962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45935.596894212962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45935.596894212962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45935.596894212962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45935.596894212962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45935.596894212962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45935.596894212962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45935.596894212962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45935.596894212962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45935.596894212962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45935.596894212962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45935.596894212962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45935.596894212962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45935.596894212962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45935.596894212962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45935.596894212962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45935.596894212962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45935.596894212962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45935.596894212962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45935.596894212962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45935.596894212962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45935.596894212962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45935.596894212962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45935.596894212962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45935.596894212962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45935.596894212962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45935.596894212962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45935.596894212962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45935.596894212962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45935.596894212962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45935.596894212962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45935.596894212962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45935.596894212962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45935.596894212962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45935.596894212962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45935.596894212962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45935.596894212962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45935.596894212962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45935.596894212962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45935.596894212962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45935.596894212962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45935.596894212962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45935.596894212962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45935.596894212962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45935.596894212962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45935.596894212962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45935.596894212962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45935.596894212962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45935.596894212962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45935.596894212962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45935.596894212962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45935.596894212962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45935.596894212962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45935.596894212962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45935.596894212962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45935.596894212962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45935.596894212962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45935.596894212962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45935.596894212962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45935.596894212962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45935.596894212962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45935.596894212962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45935.596894212962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45935.596894212962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45935.596894212962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45935.596894212962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45935.596894212962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45935.596894212962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45935.596894212962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45935.596894212962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45935.596894212962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45935.596894212962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45935.596894212962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45935.596894212962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45935.596894212962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45935.596894212962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45935.596894212962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45935.596894212962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45935.596894212962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45935.596894212962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45935.596894212962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45935.596894212962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45935.596894212962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45935.596894212962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45935.596894212962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45935.596894212962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45935.596894212962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45935.596894212962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45935.596894212962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45935.596894212962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45935.596894212962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45935.596894212962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45935.596894212962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45935.596894212962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45935.596894212962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45935.596894212962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45935.596894212962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45935.596894212962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45935.596894212962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45935.596894212962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45935.596894212962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45935.596894212962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45935.596894212962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45935.596894212962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45935.596894212962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45935.596894212962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45935.596894212962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45935.596894212962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45935.596894212962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45935.596894212962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45935.596894212962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45935.596894212962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45935.596894212962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45935.596894212962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45935.596894212962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45935.596894212962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45935.596894212962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45935.596894212962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45935.596894212962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45935.596894212962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45935.596894212962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45935.596894212962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45935.596894212962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45935.596894212962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45935.596894212962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45935.596894212962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45935.596894212962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45935.596894212962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45935.596894212962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45935.596894212962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45935.596894212962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45935.596894212962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45935.596894212962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45935.596894212962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45935.596894212962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45935.596894212962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45935.596894212962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45935.596894212962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45935.596894212962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45935.596894212962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45935.596894212962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45935.596894212962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45935.596894212962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45935.596894212962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45935.596894212962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45935.596894212962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45935.596894212962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45935.596894212962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45935.596894212962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45935.596894212962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45935.596894212962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45935.596894212962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45935.596894212962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45935.596894212962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45935.596894212962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45935.596894212962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45935.596894212962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45935.596894212962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45935.596894212962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45935.596894212962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45935.596894212962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45935.596894212962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45935.596894212962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45935.596894212962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45935.596894212962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45935.596894212962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45935.596894212962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45935.596894212962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45935.596894212962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45935.596894212962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45935.596894212962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45935.596894212962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45935.596894212962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45935.596894212962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45935.596894212962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45935.596894212962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45935.596894212962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45935.596894212962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45935.596894212962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45935.596894212962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45935.596894212962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45935.596894212962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45935.596894212962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45935.596894212962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45935.596894212962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45935.596894212962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45935.596894212962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45935.596894212962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45935.596894212962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45935.596894212962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45935.596894212962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45935.596894212962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45935.596894212962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45935.596894212962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45935.596894212962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45935.596894212962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45935.596894212962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45935.596894212962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45935.596894212962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45935.596894212962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45935.596894212962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45935.596894212962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45935.596894212962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45935.596894212962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45935.596894212962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45935.596894212962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45935.596894212962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45935.596894212962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45935.596894212962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45935.596894212962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45935.596894212962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45935.596894212962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45935.596894212962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45935.596894212962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45935.596894212962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45935.596894212962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45935.596894212962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45935.596894212962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45935.596894212962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45935.596894212962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45935.596894212962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45935.596894212962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45935.596894212962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45935.596894212962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45935.596894212962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45935.596894212962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45935.596894212962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45935.596894212962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45935.596894212962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45935.596894212962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45935.596894212962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45935.596894212962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45935.596894212962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45935.596894212962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45935.596894212962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45935.596894212962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45935.596894212962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45935.596894212962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45935.596894212962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45935.596894212962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45935.596894212962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45935.596894212962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45935.596894212962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45935.596894212962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45935.596894212962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45935.596894212962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45935.596894212962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45935.596894212962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45935.596894212962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45935.596894212962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45935.596894212962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45935.596894212962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45935.596894212962</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