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36" documentId="13_ncr:1_{F6CB121F-512D-4AA6-A0C1-0FB36C537598}" xr6:coauthVersionLast="47" xr6:coauthVersionMax="47" xr10:uidLastSave="{774966F8-E43C-4856-B155-5AAF623154C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L7" i="6"/>
  <c r="L8" i="6"/>
  <c r="L9" i="6"/>
  <c r="L10" i="6"/>
  <c r="L11" i="6"/>
  <c r="L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<sst xmlns="http://schemas.openxmlformats.org/spreadsheetml/2006/main" count="178595" uniqueCount="39080">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</sst>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6" totalsRowShown="0" headerRowDxfId="15" dataDxfId="14" headerRowBorderDxfId="12" tableBorderDxfId="13">
  <autoFilter ref="A1:L2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276.39732106481824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c r="E4" s="144"/>
      <c r="F4" s="145"/>
      <c r="G4" s="146">
        <f ca="1">IFERROR(NOW()-F4,"")</f>
        <v>45939.345746990744</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45939.345746990744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45939.345746990744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45939.345746990744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45939.345746990744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45939.345746990744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45939.345746990744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45939.345746990744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45939.345746990744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45939.345746990744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45939.345746990744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45939.345746990744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45939.345746990744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45939.345746990744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45939.345746990744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45939.345746990744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45939.345746990744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45939.345746990744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45939.345746990744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45939.345746990744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45939.345746990744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45939.345746990744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45939.345746990744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45939.345746990744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45939.345746990744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45939.345746990744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45939.345746990744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45939.345746990744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45939.345746990744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45939.345746990744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45939.345746990744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45939.345746990744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45939.345746990744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45939.345746990744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45939.345746990744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45939.345746990744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45939.345746990744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45939.345746990744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45939.345746990744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45939.345746990744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45939.345746990744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45939.345746990744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45939.345746990744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45939.345746990744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45939.345746990744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45939.345746990744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45939.345746990744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45939.345746990744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45939.345746990744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45939.345746990744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45939.345746990744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45939.345746990744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45939.345746990744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45939.345746990744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45939.345746990744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45939.345746990744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45939.345746990744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45939.345746990744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45939.345746990744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45939.345746990744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45939.345746990744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45939.345746990744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45939.345746990744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45939.345746990744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45939.345746990744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45939.345746990744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45939.345746990744</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A48B0A8B-A94C-492D-BF31-2BD525B3BFA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132.61866365741298</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114.34590902778291</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39055</v>
      </c>
      <c r="B6" s="18" t="str">
        <f>IFERROR(VLOOKUP(D6,DB!A:K,11,0),"")</f>
        <v>R2</v>
      </c>
      <c r="C6" s="18">
        <v>5</v>
      </c>
      <c r="D6" s="18" t="s">
        <v>24288</v>
      </c>
      <c r="E6" s="120" t="s">
        <v>39046</v>
      </c>
      <c r="F6" s="121">
        <v>45939.334675925929</v>
      </c>
      <c r="G6" s="122">
        <f ca="1">IFERROR(NOW()-F6,"-")</f>
        <v>1.1071064815041609E-2</v>
      </c>
      <c r="H6" s="121">
        <v>45939.298564814817</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39057</v>
      </c>
      <c r="B7" s="18" t="str">
        <f>IFERROR(VLOOKUP(D7,DB!A:K,11,0),"")</f>
        <v>R2</v>
      </c>
      <c r="C7" s="18">
        <v>1</v>
      </c>
      <c r="D7" s="18" t="s">
        <v>29502</v>
      </c>
      <c r="E7" s="120" t="s">
        <v>38964</v>
      </c>
      <c r="F7" s="121">
        <v>45939.25849537037</v>
      </c>
      <c r="G7" s="122">
        <f ca="1">IFERROR(NOW()-F7,"-")</f>
        <v>8.7251620374445338E-2</v>
      </c>
      <c r="H7" s="121">
        <v>45939.252245370371</v>
      </c>
      <c r="I7" s="18" t="str">
        <f>IFERROR(VLOOKUP(D7,DB!A:F,6,0),"")</f>
        <v>SCECO-Rental-Genset</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45939.345746990744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45939.345746990744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45939.345746990744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45939.345746990744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45939.345746990744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45939.345746990744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45939.345746990744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45939.345746990744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45939.345746990744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45939.345746990744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45939.345746990744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45939.345746990744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45939.345746990744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45939.345746990744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45939.345746990744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45939.345746990744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45939.345746990744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45939.345746990744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45939.345746990744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45939.345746990744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45939.345746990744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45939.345746990744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45939.345746990744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45939.345746990744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45939.345746990744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45939.345746990744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45939.345746990744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45939.345746990744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45939.345746990744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45939.345746990744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45939.345746990744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45939.345746990744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45939.345746990744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45939.345746990744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45939.345746990744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45939.345746990744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45939.345746990744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45939.345746990744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45939.345746990744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45939.345746990744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45939.345746990744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45939.345746990744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45939.345746990744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45939.345746990744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45939.345746990744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45939.345746990744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45939.345746990744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45939.345746990744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45939.345746990744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45939.345746990744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45939.345746990744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45939.345746990744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45939.345746990744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45939.345746990744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45939.345746990744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45939.345746990744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45939.345746990744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45939.345746990744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45939.345746990744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45939.345746990744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45939.345746990744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45939.345746990744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45939.345746990744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45939.345746990744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45939.345746990744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45939.345746990744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45939.345746990744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45939.345746990744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45939.345746990744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45939.345746990744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45939.345746990744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45939.345746990744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45939.345746990744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45939.345746990744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45939.345746990744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45939.345746990744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45939.345746990744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45939.345746990744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45939.345746990744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45939.345746990744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45939.345746990744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45939.345746990744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45939.345746990744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45939.345746990744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45939.345746990744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45939.345746990744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45939.345746990744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45939.345746990744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45939.345746990744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45939.345746990744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45939.345746990744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45939.345746990744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45939.345746990744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45939.345746990744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45939.345746990744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45939.345746990744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45939.345746990744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45939.345746990744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45939.345746990744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45939.345746990744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45939.345746990744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45939.345746990744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45939.345746990744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45939.345746990744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45939.345746990744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45939.345746990744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45939.345746990744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45939.345746990744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45939.345746990744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45939.345746990744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45939.345746990744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45939.345746990744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45939.345746990744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45939.345746990744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45939.345746990744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45939.345746990744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45939.345746990744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45939.345746990744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45939.345746990744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45939.345746990744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45939.345746990744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45939.345746990744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45939.345746990744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45939.345746990744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45939.345746990744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45939.345746990744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45939.345746990744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45939.345746990744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45939.345746990744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45939.345746990744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45939.345746990744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45939.345746990744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45939.345746990744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45939.345746990744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45939.345746990744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45939.345746990744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45939.345746990744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45939.345746990744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45939.345746990744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45939.345746990744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45939.345746990744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45939.345746990744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45939.345746990744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45939.345746990744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45939.345746990744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45939.345746990744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45939.345746990744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45939.345746990744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45939.345746990744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45939.345746990744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45939.345746990744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45939.345746990744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45939.345746990744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45939.345746990744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45939.345746990744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45939.345746990744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45939.345746990744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45939.345746990744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45939.345746990744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45939.345746990744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45939.345746990744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45939.345746990744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45939.345746990744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45939.345746990744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45939.345746990744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45939.345746990744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45939.345746990744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45939.345746990744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45939.345746990744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45939.345746990744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45939.345746990744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45939.345746990744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45939.345746990744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45939.345746990744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45939.345746990744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45939.345746990744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45939.345746990744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45939.345746990744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45939.345746990744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45939.345746990744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45939.345746990744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45939.345746990744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45939.345746990744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45939.345746990744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45939.345746990744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45939.345746990744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45939.345746990744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45939.345746990744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45939.345746990744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45939.345746990744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45939.345746990744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45939.345746990744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45939.345746990744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45939.345746990744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45939.345746990744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45939.345746990744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45939.345746990744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45939.345746990744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45939.345746990744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45939.345746990744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45939.345746990744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45939.345746990744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45939.345746990744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45939.345746990744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45939.345746990744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45939.345746990744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45939.345746990744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45939.345746990744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45939.345746990744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45939.345746990744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45939.345746990744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45939.345746990744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45939.345746990744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45939.345746990744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45939.345746990744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45939.345746990744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45939.345746990744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45939.345746990744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45939.345746990744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45939.345746990744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45939.345746990744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45939.345746990744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45939.345746990744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45939.345746990744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45939.345746990744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45939.345746990744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45939.345746990744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45939.345746990744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45939.345746990744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45939.345746990744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45939.345746990744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45939.345746990744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45939.345746990744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45939.345746990744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45939.345746990744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45939.345746990744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45939.345746990744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45939.345746990744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45939.345746990744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45939.345746990744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45939.345746990744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45939.345746990744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45939.345746990744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45939.345746990744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45939.345746990744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45939.345746990744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45939.345746990744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45939.345746990744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45939.345746990744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45939.345746990744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45939.345746990744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45939.345746990744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45939.345746990744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45939.345746990744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45939.345746990744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45939.345746990744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45939.345746990744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45939.345746990744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45939.345746990744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45939.345746990744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45939.345746990744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45939.345746990744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45939.345746990744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45939.345746990744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45939.345746990744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45939.345746990744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45939.345746990744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45939.345746990744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45939.345746990744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45939.345746990744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45939.345746990744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45939.345746990744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45939.345746990744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45939.345746990744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45939.345746990744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45939.345746990744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45939.345746990744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45939.345746990744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45939.345746990744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45939.345746990744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45939.345746990744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45939.345746990744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45939.345746990744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45939.345746990744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45939.345746990744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45939.345746990744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45939.345746990744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45939.345746990744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45939.345746990744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45939.345746990744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45939.345746990744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45939.345746990744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45939.345746990744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45939.345746990744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45939.345746990744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45939.345746990744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45939.345746990744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45939.345746990744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45939.345746990744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45939.345746990744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45939.345746990744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45939.345746990744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45939.345746990744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45939.345746990744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45939.345746990744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45939.345746990744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45939.345746990744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45939.345746990744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45939.345746990744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45939.345746990744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45939.345746990744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45939.345746990744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45939.345746990744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45939.345746990744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45939.345746990744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45939.345746990744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45939.345746990744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45939.345746990744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45939.345746990744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45939.345746990744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45939.345746990744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45939.345746990744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45939.345746990744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45939.345746990744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45939.345746990744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45939.345746990744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45939.345746990744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45939.345746990744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45939.345746990744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45939.345746990744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45939.345746990744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45939.345746990744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45939.345746990744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45939.345746990744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45939.345746990744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45939.345746990744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45939.345746990744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45939.345746990744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45939.345746990744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45939.345746990744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45939.345746990744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45939.345746990744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45939.345746990744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45939.345746990744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45939.345746990744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45939.345746990744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45939.345746990744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45939.345746990744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45939.345746990744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45939.345746990744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45939.345746990744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45939.345746990744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45939.345746990744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45939.345746990744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45939.345746990744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45939.345746990744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45939.345746990744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45939.345746990744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45939.345746990744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45939.345746990744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45939.345746990744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45939.345746990744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45939.345746990744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45939.345746990744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45939.345746990744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45939.345746990744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45939.345746990744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45939.345746990744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45939.345746990744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45939.345746990744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45939.345746990744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45939.345746990744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45939.345746990744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45939.345746990744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45939.345746990744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45939.345746990744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45939.345746990744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45939.345746990744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45939.345746990744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45939.345746990744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45939.345746990744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45939.345746990744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45939.345746990744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45939.345746990744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45939.345746990744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45939.345746990744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45939.345746990744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45939.345746990744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45939.345746990744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45939.345746990744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45939.345746990744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45939.345746990744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45939.345746990744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45939.345746990744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45939.345746990744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45939.345746990744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45939.345746990744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45939.345746990744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45939.345746990744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45939.345746990744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45939.345746990744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45939.345746990744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45939.345746990744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45939.345746990744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45939.345746990744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45939.345746990744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45939.345746990744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45939.345746990744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45939.345746990744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45939.345746990744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45939.345746990744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45939.345746990744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45939.345746990744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45939.345746990744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45939.345746990744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45939.345746990744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45939.345746990744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45939.345746990744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45939.345746990744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45939.345746990744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45939.345746990744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45939.345746990744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45939.345746990744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45939.345746990744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45939.345746990744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45939.345746990744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45939.345746990744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45939.345746990744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45939.345746990744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45939.345746990744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45939.345746990744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45939.345746990744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45939.345746990744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45939.345746990744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45939.345746990744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45939.345746990744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45939.345746990744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45939.345746990744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45939.345746990744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45939.345746990744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45939.345746990744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45939.345746990744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45939.345746990744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45939.345746990744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45939.345746990744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45939.345746990744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45939.345746990744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45939.345746990744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45939.345746990744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45939.345746990744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45939.345746990744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45939.345746990744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45939.345746990744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45939.345746990744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45939.345746990744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45939.345746990744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45939.345746990744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45939.345746990744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45939.345746990744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45939.345746990744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45939.345746990744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45939.345746990744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45939.345746990744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45939.345746990744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45939.345746990744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45939.345746990744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45939.345746990744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45939.345746990744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45939.345746990744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45939.345746990744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45939.345746990744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45939.345746990744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45939.345746990744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45939.345746990744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45939.345746990744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45939.345746990744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45939.345746990744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45939.345746990744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45939.345746990744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45939.345746990744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45939.345746990744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45939.345746990744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45939.345746990744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45939.345746990744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45939.345746990744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45939.345746990744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45939.345746990744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45939.345746990744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45939.345746990744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45939.345746990744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45939.345746990744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45939.345746990744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45939.345746990744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45939.345746990744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45939.345746990744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45939.345746990744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45939.345746990744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45939.345746990744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45939.345746990744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45939.345746990744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45939.345746990744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45939.345746990744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45939.345746990744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45939.345746990744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45939.345746990744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45939.345746990744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45939.345746990744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45939.345746990744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45939.345746990744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45939.345746990744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45939.345746990744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45939.345746990744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45939.345746990744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45939.345746990744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45939.345746990744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45939.345746990744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45939.345746990744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45939.345746990744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45939.345746990744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45939.345746990744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45939.345746990744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45939.345746990744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45939.345746990744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45939.345746990744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45939.345746990744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45939.345746990744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45939.345746990744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45939.345746990744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45939.345746990744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45939.345746990744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45939.345746990744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45939.345746990744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45939.345746990744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45939.345746990744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45939.345746990744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45939.345746990744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45939.345746990744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45939.345746990744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45939.345746990744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45939.345746990744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45939.345746990744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45939.345746990744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45939.345746990744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45939.345746990744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45939.345746990744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45939.345746990744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45939.345746990744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45939.345746990744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45939.345746990744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45939.345746990744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45939.345746990744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45939.345746990744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45939.345746990744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45939.345746990744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45939.345746990744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45939.345746990744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45939.345746990744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45939.345746990744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45939.345746990744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45939.345746990744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45939.345746990744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45939.345746990744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45939.345746990744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45939.345746990744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45939.345746990744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45939.345746990744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45939.345746990744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45939.345746990744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45939.345746990744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45939.345746990744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45939.345746990744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45939.345746990744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45939.345746990744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45939.345746990744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45939.345746990744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45939.345746990744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45939.345746990744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45939.345746990744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45939.345746990744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45939.345746990744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45939.345746990744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45939.345746990744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45939.345746990744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45939.345746990744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45939.345746990744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45939.345746990744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45939.345746990744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45939.345746990744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45939.345746990744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45939.345746990744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45939.345746990744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45939.345746990744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45939.345746990744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45939.345746990744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45939.345746990744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45939.345746990744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45939.345746990744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45939.345746990744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45939.345746990744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45939.345746990744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45939.345746990744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45939.345746990744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45939.345746990744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45939.345746990744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45939.345746990744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45939.345746990744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45939.345746990744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45939.345746990744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45939.345746990744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45939.345746990744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45939.345746990744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45939.345746990744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45939.345746990744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45939.345746990744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45939.345746990744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45939.345746990744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45939.345746990744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45939.345746990744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45939.345746990744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45939.345746990744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45939.345746990744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45939.345746990744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45939.345746990744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45939.345746990744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45939.345746990744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45939.345746990744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45939.345746990744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45939.345746990744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45939.345746990744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45939.345746990744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45939.345746990744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45939.345746990744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45939.345746990744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45939.345746990744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45939.345746990744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45939.345746990744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45939.345746990744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45939.345746990744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45939.345746990744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45939.345746990744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45939.345746990744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45939.345746990744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45939.345746990744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45939.345746990744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45939.345746990744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45939.345746990744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45939.345746990744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45939.345746990744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45939.345746990744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45939.345746990744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45939.345746990744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45939.345746990744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45939.345746990744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45939.345746990744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45939.345746990744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45939.345746990744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45939.345746990744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45939.345746990744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45939.345746990744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45939.345746990744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45939.345746990744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45939.345746990744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45939.345746990744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45939.345746990744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45939.345746990744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45939.345746990744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45939.345746990744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45939.345746990744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45939.345746990744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45939.345746990744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45939.345746990744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45939.345746990744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45939.345746990744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45939.345746990744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45939.345746990744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45939.345746990744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45939.345746990744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45939.345746990744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45939.345746990744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45939.345746990744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45939.345746990744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45939.345746990744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45939.345746990744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45939.345746990744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45939.345746990744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45939.345746990744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45939.345746990744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45939.345746990744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45939.345746990744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45939.345746990744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45939.345746990744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45939.345746990744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45939.345746990744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45939.345746990744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45939.345746990744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45939.345746990744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45939.345746990744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45939.345746990744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45939.345746990744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45939.345746990744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45939.345746990744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45939.345746990744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45939.345746990744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45939.345746990744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45939.345746990744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45939.345746990744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45939.345746990744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45939.345746990744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45939.345746990744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45939.345746990744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45939.345746990744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45939.345746990744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45939.345746990744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45939.345746990744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45939.345746990744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45939.345746990744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45939.345746990744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45939.345746990744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45939.345746990744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45939.345746990744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45939.345746990744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45939.345746990744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45939.345746990744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45939.345746990744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45939.345746990744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45939.345746990744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45939.345746990744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45939.345746990744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45939.345746990744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45939.345746990744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45939.345746990744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45939.345746990744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45939.345746990744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45939.345746990744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45939.345746990744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45939.345746990744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45939.345746990744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45939.345746990744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45939.345746990744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45939.345746990744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45939.345746990744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45939.345746990744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45939.345746990744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45939.345746990744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45939.345746990744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45939.345746990744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45939.345746990744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45939.345746990744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45939.345746990744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45939.345746990744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45939.345746990744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45939.345746990744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45939.345746990744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45939.345746990744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45939.345746990744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45939.345746990744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45939.345746990744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45939.345746990744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45939.345746990744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45939.345746990744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45939.345746990744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45939.345746990744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45939.345746990744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45939.345746990744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45939.345746990744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45939.345746990744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45939.345746990744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45939.345746990744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45939.345746990744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45939.345746990744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45939.345746990744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45939.345746990744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45939.345746990744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45939.345746990744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45939.345746990744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45939.345746990744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45939.345746990744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45939.345746990744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45939.345746990744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45939.345746990744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45939.345746990744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45939.345746990744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45939.345746990744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45939.345746990744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45939.345746990744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45939.345746990744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45939.345746990744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45939.345746990744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45939.345746990744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45939.345746990744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45939.345746990744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45939.345746990744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45939.345746990744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45939.345746990744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45939.345746990744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45939.345746990744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45939.345746990744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45939.345746990744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45939.345746990744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45939.345746990744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45939.345746990744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45939.345746990744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45939.345746990744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45939.345746990744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45939.345746990744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45939.345746990744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45939.345746990744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45939.345746990744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45939.345746990744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45939.345746990744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45939.345746990744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45939.345746990744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45939.345746990744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45939.345746990744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45939.345746990744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45939.345746990744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45939.345746990744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45939.345746990744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45939.345746990744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45939.345746990744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45939.345746990744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45939.345746990744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45939.345746990744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45939.345746990744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45939.345746990744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45939.345746990744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45939.345746990744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45939.345746990744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45939.345746990744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45939.345746990744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45939.345746990744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45939.345746990744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45939.345746990744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45939.345746990744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45939.345746990744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45939.345746990744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45939.345746990744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45939.345746990744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45939.345746990744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45939.345746990744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45939.345746990744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45939.345746990744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45939.345746990744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45939.345746990744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45939.345746990744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45939.345746990744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45939.345746990744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45939.345746990744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45939.345746990744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45939.345746990744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45939.345746990744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45939.345746990744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45939.345746990744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45939.345746990744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45939.345746990744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45939.345746990744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45939.345746990744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45939.345746990744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45939.345746990744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45939.345746990744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45939.345746990744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45939.345746990744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45939.345746990744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45939.345746990744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45939.345746990744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45939.345746990744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45939.345746990744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45939.345746990744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45939.345746990744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45939.345746990744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45939.345746990744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45939.345746990744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45939.345746990744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45939.345746990744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45939.345746990744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45939.345746990744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45939.345746990744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45939.345746990744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45939.345746990744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45939.345746990744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45939.345746990744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45939.345746990744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45939.345746990744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45939.345746990744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45939.345746990744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45939.345746990744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45939.345746990744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45939.345746990744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45939.345746990744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45939.345746990744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45939.345746990744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45939.345746990744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45939.345746990744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45939.345746990744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45939.345746990744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45939.345746990744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45939.345746990744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45939.345746990744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45939.345746990744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45939.345746990744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45939.345746990744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45939.345746990744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45939.345746990744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45939.345746990744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45939.345746990744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45939.345746990744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45939.345746990744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45939.345746990744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45939.345746990744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45939.345746990744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45939.345746990744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45939.345746990744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45939.345746990744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45939.345746990744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45939.345746990744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45939.345746990744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45939.345746990744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45939.345746990744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45939.345746990744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45939.345746990744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45939.345746990744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45939.345746990744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45939.345746990744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45939.345746990744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45939.345746990744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45939.345746990744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45939.345746990744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45939.345746990744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45939.345746990744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45939.345746990744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45939.345746990744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45939.345746990744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45939.345746990744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45939.345746990744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45939.345746990744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45939.345746990744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45939.345746990744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45939.345746990744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45939.345746990744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45939.345746990744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45939.345746990744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45939.345746990744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45939.345746990744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45939.345746990744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45939.345746990744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45939.345746990744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45939.345746990744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45939.345746990744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45939.345746990744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45939.345746990744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45939.345746990744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45939.345746990744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45939.345746990744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45939.345746990744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45939.345746990744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45939.345746990744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45939.345746990744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45939.345746990744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45939.345746990744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45939.345746990744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45939.345746990744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45939.345746990744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45939.345746990744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45939.345746990744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45939.345746990744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45939.345746990744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45939.345746990744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45939.345746990744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45939.345746990744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45939.345746990744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45939.345746990744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45939.345746990744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45939.345746990744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45939.345746990744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45939.345746990744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45939.345746990744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45939.345746990744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45939.345746990744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45939.345746990744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45939.345746990744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45939.345746990744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45939.345746990744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45939.345746990744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45939.345746990744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45939.345746990744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45939.345746990744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45939.345746990744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45939.345746990744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45939.345746990744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45939.345746990744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45939.345746990744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45939.345746990744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45939.345746990744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45939.345746990744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45939.345746990744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45939.345746990744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45939.345746990744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45939.345746990744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45939.345746990744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45939.345746990744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45939.345746990744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45939.345746990744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45939.345746990744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45939.345746990744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45939.345746990744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45939.345746990744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45939.345746990744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45939.345746990744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45939.345746990744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45939.345746990744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45939.345746990744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45939.345746990744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45939.345746990744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45939.345746990744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45939.345746990744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45939.345746990744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45939.345746990744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45939.345746990744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45939.345746990744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45939.345746990744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45939.345746990744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45939.345746990744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45939.345746990744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45939.345746990744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45939.345746990744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45939.345746990744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45939.345746990744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45939.345746990744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45939.345746990744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45939.345746990744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45939.345746990744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45939.345746990744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45939.345746990744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45939.345746990744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45939.345746990744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45939.345746990744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45939.345746990744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45939.345746990744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45939.345746990744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45939.345746990744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45939.345746990744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45939.345746990744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45939.345746990744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45939.345746990744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45939.345746990744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45939.345746990744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45939.345746990744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45939.345746990744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45939.345746990744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45939.345746990744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45939.345746990744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45939.345746990744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45939.345746990744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45939.345746990744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45939.345746990744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45939.345746990744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45939.345746990744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45939.345746990744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45939.345746990744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45939.345746990744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45939.345746990744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45939.345746990744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45939.345746990744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45939.345746990744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45939.345746990744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45939.345746990744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45939.345746990744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45939.345746990744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45939.345746990744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45939.345746990744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45939.345746990744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45939.345746990744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45939.345746990744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45939.345746990744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45939.345746990744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45939.345746990744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45939.345746990744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45939.345746990744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45939.345746990744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45939.345746990744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45939.345746990744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45939.345746990744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45939.345746990744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45939.345746990744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45939.345746990744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45939.345746990744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45939.345746990744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45939.345746990744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45939.345746990744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45939.345746990744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45939.345746990744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45939.345746990744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45939.345746990744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45939.345746990744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45939.345746990744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45939.345746990744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45939.345746990744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45939.345746990744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45939.345746990744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45939.345746990744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45939.345746990744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45939.345746990744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45939.345746990744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45939.345746990744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45939.345746990744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45939.345746990744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45939.345746990744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45939.345746990744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45939.345746990744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45939.345746990744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45939.345746990744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45939.345746990744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45939.345746990744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45939.345746990744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45939.345746990744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45939.345746990744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45939.345746990744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45939.345746990744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45939.345746990744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45939.345746990744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45939.345746990744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45939.345746990744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45939.345746990744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45939.345746990744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45939.345746990744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45939.345746990744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45939.345746990744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45939.345746990744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45939.345746990744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45939.345746990744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45939.345746990744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45939.345746990744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45939.345746990744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45939.345746990744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45939.345746990744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45939.345746990744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45939.345746990744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45939.345746990744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45939.345746990744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45939.345746990744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45939.345746990744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45939.345746990744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45939.345746990744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45939.345746990744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45939.345746990744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45939.345746990744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45939.345746990744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45939.345746990744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45939.345746990744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45939.345746990744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45939.345746990744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45939.345746990744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45939.345746990744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45939.345746990744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45939.345746990744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45939.345746990744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45939.345746990744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45939.345746990744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45939.345746990744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45939.345746990744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45939.345746990744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45939.345746990744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45939.345746990744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45939.345746990744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45939.345746990744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45939.345746990744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45939.345746990744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45939.345746990744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45939.345746990744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45939.345746990744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45939.345746990744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45939.345746990744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45939.345746990744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45939.345746990744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45939.345746990744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45939.345746990744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45939.345746990744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45939.345746990744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45939.345746990744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45939.345746990744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45939.345746990744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45939.345746990744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45939.345746990744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45939.345746990744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45939.345746990744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45939.345746990744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45939.345746990744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45939.345746990744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45939.345746990744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45939.345746990744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45939.345746990744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45939.345746990744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45939.345746990744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45939.345746990744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45939.345746990744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45939.345746990744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45939.345746990744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45939.345746990744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45939.345746990744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45939.345746990744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45939.345746990744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45939.345746990744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45939.345746990744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45939.345746990744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45939.345746990744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45939.345746990744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45939.345746990744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45939.345746990744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45939.345746990744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45939.345746990744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45939.345746990744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45939.345746990744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45939.345746990744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45939.345746990744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45939.345746990744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45939.345746990744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45939.345746990744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45939.345746990744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45939.345746990744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45939.345746990744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45939.345746990744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45939.345746990744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45939.345746990744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45939.345746990744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45939.345746990744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45939.345746990744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45939.345746990744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45939.345746990744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45939.345746990744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45939.345746990744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45939.345746990744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45939.345746990744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45939.345746990744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45939.345746990744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45939.345746990744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45939.345746990744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45939.345746990744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45939.345746990744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45939.345746990744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45939.345746990744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45939.345746990744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45939.345746990744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45939.345746990744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45939.345746990744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45939.345746990744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45939.345746990744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45939.345746990744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45939.345746990744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45939.345746990744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45939.345746990744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45939.345746990744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45939.345746990744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45939.345746990744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45939.345746990744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45939.345746990744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45939.345746990744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45939.345746990744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45939.345746990744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45939.345746990744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45939.345746990744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45939.345746990744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45939.345746990744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45939.345746990744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45939.345746990744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45939.345746990744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45939.345746990744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45939.345746990744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45939.345746990744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45939.345746990744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45939.345746990744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45939.345746990744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45939.345746990744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45939.345746990744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45939.345746990744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45939.345746990744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45939.345746990744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45939.345746990744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45939.345746990744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45939.345746990744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45939.345746990744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45939.345746990744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45939.345746990744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45939.345746990744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45939.345746990744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45939.345746990744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45939.345746990744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45939.345746990744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45939.345746990744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45939.345746990744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45939.345746990744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45939.345746990744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45939.345746990744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45939.345746990744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45939.345746990744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45939.345746990744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45939.345746990744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45939.345746990744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45939.345746990744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45939.345746990744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45939.345746990744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45939.345746990744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45939.345746990744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45939.345746990744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45939.345746990744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45939.345746990744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45939.345746990744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45939.345746990744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45939.345746990744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45939.345746990744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45939.345746990744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45939.345746990744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45939.345746990744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45939.345746990744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45939.345746990744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45939.345746990744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45939.345746990744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45939.345746990744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45939.345746990744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45939.345746990744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45939.345746990744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45939.345746990744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45939.345746990744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45939.345746990744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45939.345746990744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45939.345746990744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45939.345746990744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45939.345746990744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45939.345746990744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45939.345746990744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45939.345746990744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45939.345746990744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45939.345746990744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45939.345746990744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45939.345746990744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45939.345746990744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45939.345746990744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45939.345746990744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45939.345746990744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45939.345746990744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45939.345746990744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45939.345746990744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45939.345746990744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45939.345746990744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45939.345746990744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45939.345746990744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45939.345746990744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45939.345746990744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45939.345746990744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45939.345746990744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45939.345746990744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45939.345746990744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45939.345746990744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45939.345746990744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45939.345746990744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45939.345746990744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45939.345746990744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45939.345746990744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45939.345746990744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45939.345746990744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45939.345746990744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45939.345746990744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45939.345746990744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45939.345746990744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45939.345746990744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45939.345746990744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45939.345746990744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45939.345746990744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45939.345746990744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45939.345746990744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45939.345746990744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45939.345746990744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45939.345746990744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45939.345746990744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45939.345746990744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45939.345746990744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45939.345746990744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45939.345746990744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45939.345746990744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45939.345746990744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45939.345746990744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45939.345746990744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45939.345746990744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45939.345746990744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45939.345746990744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45939.345746990744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45939.345746990744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45939.345746990744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45939.345746990744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45939.345746990744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45939.345746990744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45939.345746990744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45939.345746990744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235.86502939814818</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v>45939.32708333333</v>
      </c>
      <c r="G3" s="132">
        <f ca="1">IFERROR(NOW()-F3,"")</f>
        <v>1.8663657414435875E-2</v>
      </c>
      <c r="H3" s="131">
        <v>45939.225092592591</v>
      </c>
      <c r="I3" s="127" t="str">
        <f>IFERROR(VLOOKUP(D3,DB!A:F,6,0),"")</f>
        <v>SCECO</v>
      </c>
      <c r="J3" s="127" t="str">
        <f>IFERROR(VLOOKUP(D3,DB!A:G,7,0),"")</f>
        <v>In progress</v>
      </c>
      <c r="K3" s="134" t="s">
        <v>39062</v>
      </c>
      <c r="L3" s="129" t="str">
        <f>IFERROR(VLOOKUP(D3,DB!A:I,9,0),"")</f>
        <v>Latis</v>
      </c>
    </row>
    <row r="4" spans="1:16" ht="15" customHeight="1">
      <c r="A4" s="127" t="s">
        <v>39063</v>
      </c>
      <c r="B4" s="127" t="str">
        <f>IFERROR(VLOOKUP(D4,DB!A:K,11,0),"")</f>
        <v>R4</v>
      </c>
      <c r="C4" s="128">
        <v>1</v>
      </c>
      <c r="D4" s="129" t="s">
        <v>37634</v>
      </c>
      <c r="E4" s="130" t="s">
        <v>38964</v>
      </c>
      <c r="F4" s="131">
        <v>45939.310243055559</v>
      </c>
      <c r="G4" s="132">
        <f ca="1">IFERROR(NOW()-F4,"")</f>
        <v>3.5503935185261071E-2</v>
      </c>
      <c r="H4" s="131">
        <v>45939.304351851853</v>
      </c>
      <c r="I4" s="127" t="str">
        <f>IFERROR(VLOOKUP(D4,DB!A:F,6,0),"")</f>
        <v>SCECO</v>
      </c>
      <c r="J4" s="127" t="str">
        <f>IFERROR(VLOOKUP(D4,DB!A:G,7,0),"")</f>
        <v>Dead</v>
      </c>
      <c r="K4" s="134" t="s">
        <v>39064</v>
      </c>
      <c r="L4" s="129" t="str">
        <f>IFERROR(VLOOKUP(D4,DB!A:I,9,0),"")</f>
        <v>Latis</v>
      </c>
    </row>
    <row r="5" spans="1:16" ht="15" customHeight="1">
      <c r="A5" s="127"/>
      <c r="B5" s="127" t="str">
        <f>IFERROR(VLOOKUP(D5,DB!A:K,11,0),"")</f>
        <v/>
      </c>
      <c r="C5" s="128"/>
      <c r="D5" s="129"/>
      <c r="E5" s="130"/>
      <c r="F5" s="131"/>
      <c r="G5" s="132">
        <f ca="1">IFERROR(NOW()-F5,"")</f>
        <v>45939.345746990744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45939.345746990744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45939.345746990744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45939.345746990744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45939.345746990744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45939.345746990744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45939.345746990744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45939.345746990744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45939.345746990744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45939.345746990744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45939.345746990744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45939.345746990744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45939.345746990744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45939.345746990744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45939.345746990744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45939.345746990744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45939.345746990744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45939.345746990744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45939.345746990744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45939.345746990744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45939.345746990744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45939.345746990744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45939.345746990744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45939.345746990744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45939.345746990744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45939.345746990744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45939.345746990744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45939.345746990744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45939.345746990744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45939.345746990744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45939.345746990744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45939.345746990744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45939.345746990744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45939.345746990744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45939.345746990744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45939.345746990744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45939.345746990744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45939.345746990744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45939.345746990744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45939.345746990744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45939.345746990744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45939.345746990744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45939.345746990744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45939.345746990744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45939.345746990744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45939.345746990744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45939.345746990744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45939.345746990744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45939.345746990744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45939.345746990744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45939.345746990744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45939.345746990744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45939.345746990744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45939.345746990744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45939.345746990744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45939.345746990744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45939.345746990744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45939.345746990744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45939.345746990744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45939.345746990744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45939.345746990744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45939.345746990744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45939.345746990744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45939.345746990744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45939.345746990744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45939.345746990744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45939.345746990744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45939.345746990744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45939.345746990744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45939.345746990744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45939.345746990744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45939.345746990744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45939.345746990744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45939.345746990744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45939.345746990744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45939.345746990744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45939.345746990744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45939.345746990744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45939.345746990744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45939.345746990744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45939.345746990744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45939.345746990744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45939.345746990744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45939.345746990744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45939.345746990744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45939.345746990744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45939.345746990744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45939.345746990744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45939.345746990744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45939.345746990744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45939.345746990744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45939.345746990744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45939.345746990744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45939.345746990744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45939.345746990744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45939.345746990744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45939.345746990744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45939.345746990744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45939.345746990744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45939.345746990744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45939.345746990744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45939.345746990744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45939.345746990744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45939.345746990744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45939.345746990744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45939.345746990744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45939.345746990744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45939.345746990744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45939.345746990744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45939.345746990744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45939.345746990744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45939.345746990744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45939.345746990744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45939.345746990744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45939.345746990744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45939.345746990744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45939.345746990744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45939.345746990744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45939.345746990744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45939.345746990744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45939.345746990744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45939.345746990744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45939.345746990744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45939.345746990744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45939.345746990744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45939.345746990744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45939.345746990744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45939.345746990744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45939.345746990744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45939.345746990744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45939.345746990744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45939.345746990744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45939.345746990744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45939.345746990744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45939.345746990744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45939.345746990744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45939.345746990744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45939.345746990744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45939.345746990744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45939.345746990744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45939.345746990744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45939.345746990744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45939.345746990744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45939.345746990744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45939.345746990744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45939.345746990744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45939.345746990744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45939.345746990744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45939.345746990744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45939.345746990744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45939.345746990744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45939.345746990744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45939.345746990744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45939.345746990744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45939.345746990744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45939.345746990744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45939.345746990744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45939.345746990744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45939.345746990744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45939.345746990744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45939.345746990744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45939.345746990744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45939.345746990744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45939.345746990744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45939.345746990744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45939.345746990744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45939.345746990744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45939.345746990744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45939.345746990744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45939.345746990744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45939.345746990744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45939.345746990744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45939.345746990744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45939.345746990744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45939.345746990744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45939.345746990744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45939.345746990744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45939.345746990744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45939.345746990744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45939.345746990744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45939.345746990744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45939.345746990744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45939.345746990744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45939.345746990744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45939.345746990744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45939.345746990744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45939.345746990744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45939.345746990744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45939.345746990744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45939.345746990744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45939.345746990744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45939.345746990744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45939.345746990744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45939.345746990744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45939.345746990744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45939.345746990744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45939.345746990744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45939.345746990744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45939.345746990744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45939.345746990744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45939.345746990744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45939.345746990744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45939.345746990744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45939.345746990744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45939.345746990744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45939.345746990744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45939.345746990744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45939.345746990744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45939.345746990744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45939.345746990744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45939.345746990744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45939.345746990744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45939.345746990744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45939.345746990744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45939.345746990744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45939.345746990744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45939.345746990744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45939.345746990744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45939.345746990744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45939.345746990744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45939.345746990744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45939.345746990744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45939.345746990744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45939.345746990744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45939.345746990744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45939.345746990744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45939.345746990744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45939.345746990744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45939.345746990744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45939.345746990744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45939.345746990744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45939.345746990744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45939.345746990744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45939.345746990744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45939.345746990744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45939.345746990744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45939.345746990744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45939.345746990744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45939.345746990744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45939.345746990744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45939.345746990744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45939.345746990744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45939.345746990744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45939.345746990744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45939.345746990744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45939.345746990744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45939.345746990744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45939.345746990744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45939.345746990744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45939.345746990744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45939.345746990744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45939.345746990744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45939.345746990744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45939.345746990744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45939.345746990744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45939.345746990744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45939.345746990744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45939.345746990744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45939.345746990744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45939.345746990744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45939.345746990744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45939.345746990744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45939.345746990744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45939.345746990744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45939.345746990744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45939.345746990744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45939.345746990744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45939.345746990744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45939.345746990744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45939.345746990744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45939.345746990744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45939.345746990744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45939.345746990744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45939.345746990744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45939.345746990744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45939.345746990744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45939.345746990744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45939.345746990744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45939.345746990744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45939.345746990744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45939.345746990744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45939.345746990744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45939.345746990744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45939.345746990744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45939.345746990744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45939.345746990744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45939.345746990744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45939.345746990744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45939.345746990744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45939.345746990744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45939.345746990744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45939.345746990744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45939.345746990744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45939.345746990744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45939.345746990744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45939.345746990744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45939.345746990744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45939.345746990744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45939.345746990744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45939.345746990744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45939.345746990744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45939.345746990744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45939.345746990744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45939.345746990744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45939.345746990744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45939.345746990744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45939.345746990744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45939.345746990744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45939.345746990744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45939.345746990744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45939.345746990744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45939.345746990744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45939.345746990744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45939.345746990744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45939.345746990744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45939.345746990744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45939.345746990744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45939.345746990744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45939.345746990744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45939.345746990744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45939.345746990744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45939.345746990744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45939.345746990744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45939.345746990744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45939.345746990744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45939.345746990744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45939.345746990744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45939.345746990744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45939.345746990744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45939.345746990744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45939.345746990744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45939.345746990744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45939.345746990744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45939.345746990744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45939.345746990744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45939.345746990744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45939.345746990744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45939.345746990744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45939.345746990744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45939.345746990744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45939.345746990744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45939.345746990744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45939.345746990744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45939.345746990744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45939.345746990744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45939.345746990744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45939.345746990744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45939.345746990744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45939.345746990744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45939.345746990744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45939.345746990744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45939.345746990744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45939.345746990744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45939.345746990744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45939.345746990744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45939.345746990744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45939.345746990744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45939.345746990744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45939.345746990744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45939.345746990744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45939.345746990744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45939.345746990744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45939.345746990744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45939.345746990744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45939.345746990744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45939.345746990744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45939.345746990744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45939.345746990744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45939.345746990744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45939.345746990744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45939.345746990744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45939.345746990744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45939.345746990744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45939.345746990744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45939.345746990744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45939.345746990744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45939.345746990744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45939.345746990744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45939.345746990744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45939.345746990744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45939.345746990744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45939.345746990744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45939.345746990744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45939.345746990744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45939.345746990744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45939.345746990744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45939.345746990744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45939.345746990744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45939.345746990744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45939.345746990744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45939.345746990744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45939.345746990744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45939.345746990744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45939.345746990744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45939.345746990744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45939.345746990744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45939.345746990744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45939.345746990744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45939.345746990744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45939.345746990744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45939.345746990744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45939.345746990744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45939.345746990744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45939.345746990744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45939.345746990744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45939.345746990744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45939.345746990744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45939.345746990744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45939.345746990744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45939.345746990744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45939.345746990744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45939.345746990744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45939.345746990744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45939.345746990744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45939.345746990744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45939.345746990744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45939.345746990744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45939.345746990744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45939.345746990744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45939.345746990744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45939.345746990744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45939.345746990744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45939.345746990744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45939.345746990744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45939.345746990744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45939.345746990744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45939.345746990744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45939.345746990744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45939.345746990744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45939.345746990744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45939.345746990744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45939.345746990744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45939.345746990744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45939.345746990744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45939.345746990744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45939.345746990744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45939.345746990744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45939.345746990744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45939.345746990744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45939.345746990744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45939.345746990744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45939.345746990744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45939.345746990744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45939.345746990744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45939.345746990744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45939.345746990744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45939.345746990744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45939.345746990744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45939.345746990744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45939.345746990744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45939.345746990744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45939.345746990744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45939.345746990744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45939.345746990744</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45939.345746990744</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7">
        <f ca="1">IFERROR(NOW()-F2,"")</f>
        <v>47.513686805556063</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39046</v>
      </c>
      <c r="F3" s="38">
        <v>45926.188877314817</v>
      </c>
      <c r="G3" s="167">
        <f ca="1">IFERROR(NOW()-F3,"")</f>
        <v>13.156869675927737</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126" t="s">
        <v>34867</v>
      </c>
      <c r="E4" s="37" t="s">
        <v>38964</v>
      </c>
      <c r="F4" s="38">
        <v>45939.310983796298</v>
      </c>
      <c r="G4" s="39">
        <f ca="1">IFERROR(NOW()-F4,"")</f>
        <v>3.4763194445986301E-2</v>
      </c>
      <c r="H4" s="38">
        <v>45939.305208333331</v>
      </c>
      <c r="I4" s="37" t="str">
        <f>IFERROR(VLOOKUP(D4,DB!A:F,6,0),"")</f>
        <v>Generator-SG</v>
      </c>
      <c r="J4" s="37" t="str">
        <f>IFERROR(VLOOKUP(D4,DB!A:G,7,0),"")</f>
        <v>Vandalized</v>
      </c>
      <c r="K4" s="37" t="s">
        <v>39070</v>
      </c>
      <c r="L4" s="37" t="str">
        <f>IFERROR(VLOOKUP(D4,DB!A:I,9,0),"")</f>
        <v>Latis</v>
      </c>
    </row>
    <row r="5" spans="1:13" ht="15">
      <c r="A5" s="37"/>
      <c r="B5" s="37" t="str">
        <f>IFERROR(VLOOKUP(D5,DB!A:K,11,0),"")</f>
        <v/>
      </c>
      <c r="C5" s="37"/>
      <c r="D5"/>
      <c r="E5" s="37"/>
      <c r="F5" s="38"/>
      <c r="G5" s="39">
        <f t="shared" ref="G5:G26" ca="1" si="0">IFERROR(NOW()-F5,"")</f>
        <v>45939.345746990744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45939.345746990744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45939.345746990744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45939.345746990744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0"/>
        <v>45939.345746990744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45939.345746990744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45939.345746990744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45939.345746990744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45939.345746990744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45939.345746990744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45939.345746990744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45939.345746990744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45939.345746990744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45939.345746990744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45939.345746990744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45939.345746990744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45939.345746990744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45939.345746990744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45939.345746990744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45939.345746990744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45939.345746990744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45939.345746990744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45939.345746990744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45939.345746990744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45939.345746990744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45939.345746990744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45939.345746990744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45939.345746990744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45939.345746990744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45939.345746990744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45939.345746990744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45939.345746990744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45939.345746990744</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45939.345746990744</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45939.345746990744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45939.345746990744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45939.345746990744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45939.345746990744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45939.345746990744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45939.345746990744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45939.345746990744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45939.345746990744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45939.345746990744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45939.345746990744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45939.345746990744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45939.345746990744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45939.345746990744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45939.345746990744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45939.345746990744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45939.345746990744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45939.345746990744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45939.345746990744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45939.345746990744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45939.345746990744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45939.345746990744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45939.345746990744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45939.345746990744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45939.345746990744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45939.345746990744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45939.345746990744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45939.345746990744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45939.345746990744</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45939.345746990744</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45939.345746990744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45939.345746990744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45939.345746990744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45939.345746990744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45939.345746990744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45939.345746990744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45939.345746990744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45939.345746990744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45939.345746990744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45939.345746990744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45939.345746990744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45939.345746990744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45939.345746990744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45939.345746990744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45939.345746990744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45939.345746990744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45939.345746990744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45939.345746990744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45939.345746990744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45939.345746990744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45939.345746990744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45939.345746990744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45939.345746990744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45939.345746990744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45939.345746990744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45939.345746990744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45939.345746990744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45939.345746990744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45939.345746990744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45939.345746990744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45939.345746990744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45939.345746990744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45939.345746990744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45939.345746990744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45939.345746990744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45939.345746990744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45939.345746990744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45939.345746990744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45939.345746990744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45939.345746990744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45939.345746990744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45939.345746990744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45939.345746990744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45939.345746990744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45939.345746990744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45939.345746990744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45939.345746990744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45939.345746990744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45939.345746990744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45939.345746990744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45939.345746990744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45939.345746990744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45939.345746990744</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45939.345746990744</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3"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39071</v>
      </c>
      <c r="B2" s="150" t="s">
        <v>5398</v>
      </c>
      <c r="C2" s="149">
        <v>1</v>
      </c>
      <c r="D2" s="150" t="s">
        <v>34463</v>
      </c>
      <c r="E2" s="149" t="s">
        <v>39072</v>
      </c>
      <c r="F2" s="151">
        <v>45926.772847222222</v>
      </c>
      <c r="G2" s="152">
        <f ca="1">IFERROR(NOW()-F2,"-")</f>
        <v>12.572899768521893</v>
      </c>
      <c r="H2" s="153">
        <v>45927.449074074102</v>
      </c>
      <c r="I2" s="150" t="str">
        <f>IFERROR(VLOOKUP(D2,DB!A:F,6,0),"")</f>
        <v>SCECO</v>
      </c>
      <c r="J2" s="150" t="str">
        <f>IFERROR(VLOOKUP(D2,DB!A:G,7,0),"")</f>
        <v>Weak</v>
      </c>
      <c r="K2" s="149" t="s">
        <v>39073</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45939.345746990744</v>
      </c>
      <c r="H3" s="153">
        <v>45927.987534722219</v>
      </c>
      <c r="I3" s="150" t="str">
        <f>IFERROR(VLOOKUP(D3,DB!A:F,6,0),"")</f>
        <v>SCECO</v>
      </c>
      <c r="J3" s="150" t="str">
        <f>IFERROR(VLOOKUP(D3,DB!A:G,7,0),"")</f>
        <v>Vandalized</v>
      </c>
      <c r="K3" s="149" t="s">
        <v>39074</v>
      </c>
      <c r="L3" s="150" t="str">
        <f>IFERROR(VLOOKUP(D3,DB!A:I,9,0),"")</f>
        <v>Latis</v>
      </c>
    </row>
    <row r="4" spans="1:16383" ht="31.5" customHeight="1">
      <c r="A4" s="149" t="s">
        <v>39075</v>
      </c>
      <c r="B4" s="150" t="s">
        <v>5398</v>
      </c>
      <c r="C4" s="149">
        <v>1</v>
      </c>
      <c r="D4" s="150" t="s">
        <v>32861</v>
      </c>
      <c r="E4" s="149" t="s">
        <v>39072</v>
      </c>
      <c r="F4" s="151">
        <v>45933.880972222221</v>
      </c>
      <c r="G4" s="152">
        <f ca="1">IFERROR(NOW()-F4,"-")</f>
        <v>5.464774768523057</v>
      </c>
      <c r="H4" s="153">
        <v>45929.455266203702</v>
      </c>
      <c r="I4" s="150" t="str">
        <f>IFERROR(VLOOKUP(D4,DB!A:F,6,0),"")</f>
        <v>SCECO</v>
      </c>
      <c r="J4" s="150" t="str">
        <f>IFERROR(VLOOKUP(D4,DB!A:G,7,0),"")</f>
        <v>In progress</v>
      </c>
      <c r="K4" s="149" t="s">
        <v>39073</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39076</v>
      </c>
      <c r="B5" s="150" t="s">
        <v>5398</v>
      </c>
      <c r="C5" s="149">
        <v>1</v>
      </c>
      <c r="D5" s="150" t="s">
        <v>33408</v>
      </c>
      <c r="E5" s="149" t="s">
        <v>38964</v>
      </c>
      <c r="F5" s="151">
        <v>45934.942245370374</v>
      </c>
      <c r="G5" s="152">
        <f ca="1">IFERROR(NOW()-F5,"-")</f>
        <v>4.4035016203706618</v>
      </c>
      <c r="H5" s="153">
        <v>45934.470231481479</v>
      </c>
      <c r="I5" s="150" t="str">
        <f>IFERROR(VLOOKUP(D5,DB!A:F,6,0),"")</f>
        <v>SCECO</v>
      </c>
      <c r="J5" s="150" t="str">
        <f>IFERROR(VLOOKUP(D5,DB!A:G,7,0),"")</f>
        <v>Dead</v>
      </c>
      <c r="K5" s="149" t="s">
        <v>39073</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45939.345746990744</v>
      </c>
      <c r="H6" s="155">
        <v>45937.667847222219</v>
      </c>
      <c r="I6" s="150" t="str">
        <f>IFERROR(VLOOKUP(D6,DB!A:F,6,0),"")</f>
        <v>SCECO</v>
      </c>
      <c r="J6" s="150" t="str">
        <f>IFERROR(VLOOKUP(D6,DB!A:G,7,0),"")</f>
        <v>Weak</v>
      </c>
      <c r="K6" s="156" t="s">
        <v>39077</v>
      </c>
      <c r="L6" s="150" t="str">
        <f>IFERROR(VLOOKUP(D6,DB!A:I,9,0),"")</f>
        <v>Latis</v>
      </c>
    </row>
    <row r="7" spans="1:16383" ht="31.5" customHeight="1">
      <c r="A7" s="161" t="s">
        <v>39078</v>
      </c>
      <c r="B7" s="161" t="str">
        <f>IFERROR(VLOOKUP(D7,DB!A:K,11,0),"")</f>
        <v>R6</v>
      </c>
      <c r="C7" s="161">
        <v>1</v>
      </c>
      <c r="D7" s="150" t="s">
        <v>32810</v>
      </c>
      <c r="E7" s="161" t="s">
        <v>38964</v>
      </c>
      <c r="F7" s="168">
        <v>45939.326979166668</v>
      </c>
      <c r="G7" s="152">
        <f ca="1">IFERROR(NOW()-F7,"-")</f>
        <v>1.8767824076348916E-2</v>
      </c>
      <c r="H7" s="168">
        <v>45939.321215277778</v>
      </c>
      <c r="I7" s="161" t="str">
        <f>IFERROR(VLOOKUP(D7,DB!A:F,6,0),"")</f>
        <v>SCECO</v>
      </c>
      <c r="J7" s="161" t="str">
        <f>IFERROR(VLOOKUP(D7,DB!A:G,7,0),"")</f>
        <v>Dead+No BB Design</v>
      </c>
      <c r="K7" s="161" t="s">
        <v>39079</v>
      </c>
      <c r="L7" s="161" t="str">
        <f>IFERROR(VLOOKUP(D7,DB!A:I,9,0),"")</f>
        <v>Latis</v>
      </c>
    </row>
    <row r="8" spans="1:16383" ht="31.5" customHeight="1">
      <c r="A8" s="161"/>
      <c r="B8" s="161" t="str">
        <f>IFERROR(VLOOKUP(D8,DB!A:K,11,0),"")</f>
        <v/>
      </c>
      <c r="C8" s="161"/>
      <c r="D8" s="160"/>
      <c r="E8" s="161"/>
      <c r="F8" s="161"/>
      <c r="G8" s="152">
        <f ca="1">IFERROR(NOW()-F8,"-")</f>
        <v>45939.345746990744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45939.345746990744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45939.345746990744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45939.345746990744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45939.345746990744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45939.345746990744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45939.345746990744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45939.345746990744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45939.345746990744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45939.345746990744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45939.345746990744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45939.345746990744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45939.345746990744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45939.345746990744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45939.345746990744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45939.345746990744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45939.345746990744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45939.345746990744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45939.345746990744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45939.345746990744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45939.345746990744</v>
      </c>
      <c r="H28" s="161"/>
      <c r="I28" s="161" t="str">
        <f>IFERROR(VLOOKUP(D28,DB!A:F,6,0),"")</f>
        <v/>
      </c>
      <c r="J28" s="161" t="str">
        <f>IFERROR(VLOOKUP(D28,DB!A:G,7,0),"")</f>
        <v/>
      </c>
      <c r="K28" s="161"/>
      <c r="L28" s="161" t="str">
        <f>IFERROR(VLOOKUP(D28,DB!A:I,9,0),"")</f>
        <v/>
      </c>
    </row>
    <row r="29" spans="1:12" ht="31.5" customHeight="1">
      <c r="A29" s="110"/>
      <c r="B29" s="162" t="str">
        <f>IFERROR(VLOOKUP(D29,DB!A:K,11,0),"")</f>
        <v/>
      </c>
      <c r="C29" s="162"/>
      <c r="D29" s="162"/>
      <c r="E29" s="163"/>
      <c r="F29" s="113"/>
      <c r="G29" s="152">
        <f ca="1">IFERROR(NOW()-F29,"-")</f>
        <v>45939.345746990744</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45939.345746990744</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45939.345746990744</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45939.345746990744</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45939.345746990744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45939.345746990744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45939.345746990744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45939.345746990744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45939.345746990744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45939.345746990744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45939.345746990744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45939.345746990744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45939.345746990744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45939.345746990744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45939.345746990744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45939.345746990744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45939.345746990744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45939.345746990744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45939.345746990744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45939.345746990744</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45939.345746990744</v>
      </c>
      <c r="H49" s="113"/>
      <c r="I49" s="162" t="str">
        <f>IFERROR(VLOOKUP(D49,DB!A:F,6,0),"")</f>
        <v/>
      </c>
      <c r="J49" s="162" t="str">
        <f>IFERROR(VLOOKUP(D49,DB!A:G,7,0),"")</f>
        <v/>
      </c>
      <c r="K49" s="165"/>
      <c r="L49" s="163" t="str">
        <f>IFERROR(VLOOKUP(D49,DB!A:I,9,0),"")</f>
        <v/>
      </c>
    </row>
    <row r="50" spans="1:12" ht="31.5" customHeight="1">
      <c r="A50" s="110"/>
      <c r="B50" s="109" t="str">
        <f>IFERROR(VLOOKUP(D50,DB!A:K,11,0),"")</f>
        <v/>
      </c>
      <c r="C50" s="111"/>
      <c r="D50" s="109"/>
      <c r="E50" s="112"/>
      <c r="F50" s="113"/>
      <c r="G50" s="81">
        <f ca="1">IFERROR(NOW()-F50,"-")</f>
        <v>45939.345746990744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45939.345746990744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45939.345746990744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45939.345746990744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45939.345746990744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45939.345746990744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45939.345746990744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45939.345746990744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45939.345746990744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45939.345746990744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45939.345746990744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45939.345746990744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45939.345746990744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45939.345746990744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45939.345746990744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45939.345746990744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45939.345746990744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45939.345746990744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45939.345746990744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45939.345746990744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45939.345746990744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45939.345746990744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45939.345746990744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45939.345746990744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45939.345746990744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45939.345746990744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45939.345746990744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45939.345746990744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45939.345746990744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45939.345746990744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45939.345746990744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45939.345746990744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45939.345746990744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45939.345746990744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45939.345746990744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45939.345746990744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45939.345746990744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45939.345746990744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45939.345746990744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45939.345746990744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45939.345746990744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45939.345746990744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45939.345746990744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45939.345746990744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45939.345746990744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45939.345746990744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45939.345746990744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45939.345746990744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45939.345746990744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45939.345746990744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45939.345746990744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45939.345746990744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45939.345746990744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45939.345746990744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45939.345746990744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45939.345746990744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45939.345746990744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45939.345746990744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45939.345746990744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45939.345746990744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45939.345746990744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45939.345746990744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45939.345746990744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45939.345746990744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45939.345746990744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45939.345746990744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45939.345746990744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45939.345746990744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45939.345746990744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45939.345746990744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45939.345746990744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45939.345746990744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45939.345746990744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45939.345746990744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45939.345746990744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45939.345746990744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45939.345746990744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45939.345746990744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45939.345746990744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45939.345746990744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45939.345746990744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45939.345746990744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45939.345746990744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45939.345746990744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45939.345746990744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45939.345746990744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45939.345746990744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45939.345746990744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45939.345746990744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45939.345746990744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45939.345746990744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45939.345746990744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45939.345746990744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45939.345746990744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45939.345746990744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45939.345746990744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45939.345746990744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45939.345746990744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45939.345746990744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45939.345746990744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45939.345746990744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45939.345746990744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45939.345746990744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45939.345746990744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45939.345746990744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45939.345746990744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45939.345746990744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45939.345746990744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45939.345746990744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45939.345746990744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45939.345746990744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45939.345746990744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45939.345746990744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45939.345746990744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45939.345746990744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45939.345746990744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45939.345746990744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45939.345746990744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45939.345746990744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45939.345746990744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45939.345746990744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45939.345746990744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45939.345746990744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45939.345746990744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45939.345746990744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45939.345746990744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45939.345746990744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45939.345746990744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45939.345746990744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45939.345746990744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45939.345746990744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45939.345746990744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45939.345746990744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45939.345746990744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45939.345746990744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45939.345746990744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45939.345746990744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45939.345746990744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45939.345746990744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45939.345746990744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45939.345746990744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45939.345746990744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45939.345746990744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45939.345746990744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45939.345746990744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45939.345746990744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45939.345746990744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45939.345746990744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45939.345746990744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45939.345746990744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45939.345746990744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45939.345746990744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45939.345746990744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45939.345746990744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45939.345746990744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45939.345746990744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45939.345746990744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45939.345746990744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45939.345746990744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45939.345746990744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45939.345746990744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45939.345746990744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45939.345746990744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45939.345746990744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45939.345746990744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45939.345746990744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45939.345746990744</v>
      </c>
      <c r="H216" s="113"/>
      <c r="I216" s="109" t="str">
        <f>IFERROR(VLOOKUP(D216,DB!A:F,6,0),"")</f>
        <v/>
      </c>
      <c r="J216" s="108" t="str">
        <f>IFERROR(VLOOKUP(D216,DB!A:G,7,0),"")</f>
        <v/>
      </c>
      <c r="K216" s="114"/>
      <c r="L216" s="115" t="str">
        <f>IFERROR(VLOOKUP(D216,DB!A:I,9,0),"")</f>
        <v/>
      </c>
    </row>
  </sheetData>
  <dataValidations count="2">
    <dataValidation allowBlank="1" showInputMessage="1" showErrorMessage="1" sqref="E1" xr:uid="{380493DB-286A-4683-AF55-C78F04945A49}"/>
    <dataValidation type="list" allowBlank="1" showInputMessage="1" showErrorMessage="1" sqref="E3 E5 E7:E2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2025-10-09T05:20:29Z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