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997" documentId="13_ncr:1_{F6CB121F-512D-4AA6-A0C1-0FB36C537598}" xr6:coauthVersionLast="47" xr6:coauthVersionMax="47" xr10:uidLastSave="{D53C3B93-E279-49AA-B3E7-C7F3F749E443}"/>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4" i="4"/>
  <c r="G5" i="4"/>
  <c r="B4" i="4"/>
  <c r="I4" i="4"/>
  <c r="J4" i="4"/>
  <c r="L4" i="4"/>
  <c r="B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3"/>
  <c r="G3" i="3"/>
  <c r="G4" i="3"/>
  <c r="G5" i="3"/>
  <c r="I3" i="4"/>
  <c r="J3" i="4"/>
  <c r="I3" i="6"/>
  <c r="I4" i="6"/>
  <c r="L2" i="3"/>
  <c r="J2" i="3"/>
  <c r="I2" i="3"/>
  <c r="B2" i="3"/>
  <c r="L3" i="6"/>
  <c r="L4" i="6"/>
  <c r="L2" i="6"/>
  <c r="J4" i="6"/>
  <c r="J3" i="6"/>
  <c r="J2" i="6"/>
  <c r="I2" i="6"/>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68" i="5"/>
  <c r="J68" i="5"/>
  <c r="I68" i="5"/>
  <c r="G68" i="5"/>
  <c r="B68"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alcChain>
</file>

<file path=xl/sharedStrings.xml><?xml version="1.0" encoding="utf-8"?>
<sst xmlns="http://schemas.openxmlformats.org/spreadsheetml/2006/main" count="178579" uniqueCount="39074">
  <si>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</si>
  <si>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</si>
  <si>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</si>
  <si>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</si>
  <si>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</si>
  <si>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</si>
  <si>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</si>
  <si>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</si>
  <si>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</si>
  <si>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</si>
  <si>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</si>
  <si>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</si>
  <si>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</si>
  <si>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</si>
  <si>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</si>
  <si>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</si>
  <si>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</si>
  <si>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</si>
  <si>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</si>
  <si>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</si>
  <si>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</si>
  <si>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</si>
  <si>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</si>
  <si>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</si>
  <si>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</si>
  <si>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</si>
  <si>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</si>
  <si>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</si>
  <si>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</si>
  <si>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</si>
  <si>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</si>
  <si>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</si>
  <si>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</si>
  <si>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</si>
  <si>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</si>
  <si>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</si>
  <si>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</si>
  <si>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</si>
  <si>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</si>
  <si>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</si>
  <si>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</si>
  <si>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</si>
  <si>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</si>
  <si>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</si>
  <si>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</si>
  <si>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</si>
  <si>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</si>
  <si>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</si>
  <si>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</si>
  <si>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</si>
  <si>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</si>
  <si>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</si>
  <si>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</si>
  <si>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</si>
  <si>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</si>
  <si>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</si>
  <si>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</si>
  <si>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</si>
  <si>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</si>
  <si>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</si>
  <si>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</si>
  <si>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</si>
  <si>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</si>
  <si>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</si>
  <si>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</si>
  <si>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</si>
  <si>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</si>
  <si>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</si>
  <si>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</si>
  <si>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</si>
  <si>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</si>
  <si>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</si>
  <si>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</si>
  <si>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</si>
  <si>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</si>
  <si>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</si>
  <si>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</si>
  <si>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</si>
  <si>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</si>
  <si>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</si>
  <si>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</si>
  <si>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</si>
  <si>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</si>
  <si>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</si>
  <si>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</si>
  <si>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</si>
  <si>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</si>
  <si>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</si>
  <si>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</si>
  <si>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</si>
  <si>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</si>
  <si>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</si>
  <si>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</si>
  <si>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</si>
  <si>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</si>
  <si>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</si>
  <si>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</si>
  <si>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</si>
  <si>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</si>
  <si>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</si>
  <si>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</si>
  <si>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</si>
  <si>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</si>
  <si>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</si>
  <si>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</si>
  <si>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</si>
  <si>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</si>
  <si>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</si>
  <si>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</si>
  <si>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</si>
  <si>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</si>
  <si>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</si>
  <si>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</si>
  <si>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</si>
  <si>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</si>
  <si>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</si>
  <si>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</si>
  <si>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</si>
  <si>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</si>
  <si>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</si>
  <si>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</si>
  <si>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</si>
  <si>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</si>
  <si>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</si>
  <si>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</si>
  <si>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</si>
  <si>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</si>
  <si>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</si>
  <si>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</si>
  <si>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</si>
  <si>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</si>
  <si>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</si>
  <si>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</si>
  <si>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</si>
  <si>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</si>
  <si>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</si>
  <si>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</si>
  <si>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</si>
  <si>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</si>
  <si>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</si>
  <si>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</si>
  <si>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</si>
  <si>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</si>
  <si>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</si>
  <si>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</si>
  <si>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</si>
  <si>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</si>
  <si>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</si>
  <si>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</si>
  <si>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</si>
  <si>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</si>
  <si>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</si>
  <si>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</si>
  <si>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</si>
  <si>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</si>
  <si>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</si>
  <si>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</si>
  <si>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</si>
  <si>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</si>
  <si>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</si>
  <si>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</si>
  <si>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</si>
  <si>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</si>
  <si>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</si>
  <si>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</si>
  <si>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</si>
  <si>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</si>
  <si>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</si>
  <si>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</si>
  <si>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</si>
  <si>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</si>
  <si>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</si>
  <si>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</si>
  <si>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</si>
  <si>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</si>
  <si>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</si>
  <si>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</si>
  <si>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</si>
  <si>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</si>
  <si>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</si>
  <si>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</si>
  <si>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</si>
  <si>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</si>
  <si>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</si>
  <si>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</si>
  <si>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</si>
  <si>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</si>
  <si>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</si>
  <si>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</si>
  <si>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</si>
  <si>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</si>
  <si>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</si>
  <si>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</si>
  <si>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</si>
  <si>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</si>
  <si>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</si>
  <si>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</si>
  <si>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</si>
  <si>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</si>
  <si>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</si>
  <si>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</si>
  <si>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</si>
  <si>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</si>
  <si>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</si>
  <si>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</si>
  <si>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</si>
  <si>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</si>
  <si>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</si>
  <si>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</si>
  <si>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</si>
  <si>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</si>
  <si>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</si>
  <si>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</si>
  <si>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</si>
  <si>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</si>
  <si>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</si>
  <si>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</si>
  <si>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</si>
  <si>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</si>
  <si>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</si>
  <si>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</si>
  <si>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</si>
  <si>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</si>
  <si>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</si>
  <si>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</si>
  <si>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</si>
  <si>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</si>
  <si>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</si>
  <si>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</si>
  <si>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</si>
  <si>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</si>
  <si>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</si>
  <si>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</si>
  <si>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</si>
  <si>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</si>
  <si>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</si>
  <si>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</si>
  <si>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</si>
  <si>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</si>
  <si>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</si>
  <si>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</si>
  <si>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</si>
  <si>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</si>
  <si>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</si>
  <si>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</si>
  <si>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</si>
  <si>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</si>
  <si>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</si>
  <si>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</si>
  <si>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</si>
  <si>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</si>
  <si>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</si>
  <si>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</si>
  <si>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</si>
  <si>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</si>
  <si>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</si>
  <si>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</si>
  <si>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</si>
  <si>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</si>
  <si>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</si>
  <si>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</si>
  <si>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</si>
  <si>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</si>
  <si>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</si>
  <si>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</si>
  <si>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</si>
  <si>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</si>
  <si>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</si>
  <si>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</si>
  <si>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</si>
  <si>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</si>
  <si>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</si>
  <si>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</si>
  <si>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</si>
  <si>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</si>
  <si>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</si>
  <si>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</si>
  <si>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</si>
  <si>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</si>
  <si>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</si>
  <si>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</si>
  <si>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</si>
  <si>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</si>
  <si>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</si>
  <si>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</si>
  <si>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</si>
  <si>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</si>
  <si>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</si>
  <si>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</si>
  <si>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</si>
  <si>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</si>
  <si>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</si>
  <si>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</si>
  <si>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</si>
  <si>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</si>
  <si>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</si>
  <si>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</si>
  <si>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</si>
  <si>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</si>
  <si>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</si>
  <si>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</si>
  <si>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</si>
  <si>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</si>
  <si>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</si>
  <si>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</si>
  <si>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</si>
  <si>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</si>
  <si>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</si>
  <si>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</si>
  <si>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</si>
  <si>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</si>
  <si>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</si>
  <si>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</si>
  <si>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</si>
  <si>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</si>
  <si>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</si>
  <si>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</si>
  <si>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</si>
  <si>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</si>
  <si>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</si>
  <si>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</si>
  <si>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</si>
  <si>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</si>
  <si>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</si>
  <si>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</si>
  <si>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</si>
  <si>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</si>
  <si>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</si>
  <si>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</si>
  <si>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</si>
  <si>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</si>
  <si>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</si>
  <si>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</si>
  <si>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</si>
  <si>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</si>
  <si>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</si>
  <si>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</si>
  <si>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</si>
  <si>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</si>
  <si>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</si>
  <si>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</si>
  <si>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</si>
  <si>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</si>
  <si>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</si>
  <si>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</si>
  <si>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</si>
  <si>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</si>
  <si>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</si>
  <si>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</si>
  <si>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</si>
  <si>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</si>
  <si>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</si>
  <si>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</si>
  <si>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</si>
  <si>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</si>
  <si>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</si>
  <si>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</si>
  <si>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</si>
  <si>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</si>
  <si>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</si>
  <si>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</si>
  <si>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</si>
  <si>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</si>
  <si>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</si>
  <si>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</si>
  <si>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</si>
  <si>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</si>
  <si>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</si>
  <si>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</si>
  <si>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</si>
  <si>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</si>
  <si>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</si>
  <si>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</si>
  <si>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</si>
  <si>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</si>
  <si>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</si>
  <si>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</si>
  <si>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</si>
  <si>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</si>
  <si>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</si>
  <si>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</si>
  <si>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</si>
  <si>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</si>
  <si>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</si>
  <si>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</si>
  <si>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</si>
  <si>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</si>
  <si>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</si>
  <si>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</si>
  <si>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</si>
  <si>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</si>
  <si>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</si>
  <si>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</si>
  <si>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</si>
  <si>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</si>
  <si>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</si>
  <si>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</si>
  <si>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</si>
  <si>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</si>
  <si>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</si>
  <si>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</si>
  <si>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</si>
  <si>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</si>
  <si>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</si>
  <si>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</si>
  <si>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</si>
  <si>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</si>
  <si>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</si>
  <si>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</si>
  <si>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</si>
  <si>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</si>
  <si>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</si>
  <si>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</si>
  <si>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</si>
  <si>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</si>
  <si>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</si>
  <si>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</si>
  <si>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</si>
  <si>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</si>
  <si>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</si>
  <si>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</si>
  <si>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</si>
  <si>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</si>
  <si>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</si>
  <si>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</si>
  <si>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</si>
  <si>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</si>
  <si>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</si>
  <si>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</si>
  <si>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</si>
  <si>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</si>
  <si>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</si>
  <si>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</si>
  <si>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</si>
  <si>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</si>
  <si>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</si>
  <si>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</si>
  <si>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</si>
  <si>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</si>
  <si>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</si>
  <si>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</si>
  <si>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</si>
  <si>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</si>
  <si>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</si>
  <si>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</si>
  <si>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</si>
  <si>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</si>
  <si>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</si>
  <si>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</si>
  <si>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</si>
  <si>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</si>
  <si>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</si>
  <si>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</si>
  <si>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</si>
  <si>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</si>
  <si>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</si>
  <si>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</si>
  <si>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</si>
  <si>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</si>
  <si>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</si>
  <si>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</si>
  <si>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</si>
  <si>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</si>
  <si>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</si>
  <si>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</si>
  <si>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</si>
  <si>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</si>
  <si>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</si>
  <si>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</si>
  <si>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</si>
  <si>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</si>
  <si>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</si>
  <si>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</si>
  <si>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</si>
  <si>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</si>
  <si>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</si>
  <si>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</si>
  <si>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</si>
  <si>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</si>
  <si>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</si>
  <si>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</si>
  <si>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</si>
  <si>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</si>
  <si>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</si>
  <si>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</si>
  <si>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</si>
  <si>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</si>
  <si>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</si>
  <si>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</si>
  <si>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</si>
  <si>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</si>
  <si>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</si>
  <si>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</si>
  <si>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</si>
  <si>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</si>
  <si>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</si>
  <si>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</si>
  <si>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</si>
  <si>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</si>
  <si>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</si>
  <si>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</si>
  <si>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</si>
  <si>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</si>
  <si>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</si>
  <si>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</si>
  <si>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</si>
  <si>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</si>
  <si>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</si>
  <si>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</si>
  <si>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</si>
  <si>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</si>
  <si>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</si>
  <si>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</si>
  <si>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</si>
  <si>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</si>
  <si>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</si>
  <si>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</si>
  <si>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</si>
  <si>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</si>
  <si>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</si>
  <si>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</si>
  <si>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</si>
  <si>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</si>
  <si>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</si>
  <si>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</si>
  <si>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</si>
  <si>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</si>
  <si>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</si>
  <si>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</si>
  <si>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</si>
  <si>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</si>
  <si>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</si>
  <si>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</si>
  <si>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</si>
  <si>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</si>
  <si>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</si>
  <si>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</si>
  <si>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</si>
  <si>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</si>
  <si>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</si>
  <si>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</si>
  <si>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</si>
  <si>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</si>
  <si>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</si>
  <si>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</si>
  <si>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</si>
  <si>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</si>
  <si>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</si>
  <si>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</si>
  <si>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</si>
  <si>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</si>
  <si>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</si>
  <si>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</si>
  <si>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</si>
  <si>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</si>
  <si>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</si>
  <si>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</si>
  <si>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</si>
  <si>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</si>
  <si>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</si>
  <si>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</si>
  <si>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</si>
  <si>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</si>
  <si>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</si>
  <si>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</si>
  <si>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</si>
  <si>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</si>
  <si>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</si>
  <si>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</si>
  <si>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</si>
  <si>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</si>
  <si>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</si>
  <si>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</si>
  <si>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</si>
  <si>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</si>
  <si>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</si>
  <si>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</si>
  <si>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</si>
  <si>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</si>
  <si>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</si>
  <si>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</si>
  <si>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</si>
  <si>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</si>
  <si>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</si>
  <si>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</si>
  <si>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</si>
  <si>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</si>
  <si>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</si>
  <si>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</si>
  <si>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</si>
  <si>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</si>
  <si>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</si>
  <si>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</si>
  <si>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</si>
  <si>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</si>
  <si>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</si>
  <si>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</si>
  <si>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</si>
  <si>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</si>
  <si>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</si>
  <si>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</si>
  <si>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</si>
  <si>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</si>
  <si>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</si>
  <si>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</si>
  <si>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</si>
  <si>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</si>
  <si>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</si>
  <si>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</si>
  <si>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</si>
  <si>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</si>
  <si>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</si>
  <si>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</si>
  <si>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</si>
  <si>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</si>
  <si>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</si>
  <si>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</si>
  <si>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</si>
  <si>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</si>
  <si>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</si>
  <si>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</si>
  <si>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</si>
  <si>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</si>
  <si>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</si>
  <si>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</si>
  <si>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</si>
  <si>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</si>
  <si>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</si>
  <si>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</si>
  <si>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</si>
  <si>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</si>
  <si>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</si>
  <si>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</si>
  <si>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</si>
  <si>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</si>
  <si>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</si>
  <si>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</si>
  <si>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</si>
  <si>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</si>
  <si>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</si>
  <si>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</si>
  <si>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</si>
  <si>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</si>
  <si>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</si>
  <si>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</si>
  <si>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</si>
  <si>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</si>
  <si>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</si>
  <si>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</si>
  <si>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</si>
  <si>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</si>
  <si>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</si>
  <si>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</si>
  <si>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</si>
  <si>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</si>
  <si>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</si>
  <si>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</si>
  <si>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</si>
  <si>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</si>
  <si>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</si>
  <si>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</si>
  <si>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</si>
  <si>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</si>
  <si>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</si>
  <si>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</si>
  <si>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</si>
  <si>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</si>
  <si>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</si>
  <si>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</si>
  <si>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</si>
  <si>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</si>
  <si>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</si>
  <si>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</si>
  <si>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</si>
  <si>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</si>
  <si>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</si>
  <si>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</si>
  <si>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</si>
  <si>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</si>
  <si>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</si>
  <si>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</si>
  <si>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</si>
  <si>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</si>
  <si>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</si>
  <si>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</si>
  <si>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</si>
  <si>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</si>
  <si>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</si>
  <si>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</si>
  <si>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</si>
  <si>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</si>
  <si>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</si>
  <si>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</si>
  <si>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</si>
  <si>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</si>
  <si>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</si>
  <si>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</si>
  <si>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</si>
  <si>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</si>
  <si>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</si>
  <si>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</si>
  <si>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</si>
  <si>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</si>
  <si>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</si>
  <si>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</si>
  <si>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</si>
  <si>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</si>
  <si>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</si>
  <si>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</si>
  <si>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</si>
  <si>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</si>
  <si>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</si>
  <si>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</si>
  <si>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</si>
  <si>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</si>
  <si>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</si>
  <si>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</si>
  <si>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</si>
  <si>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</si>
  <si>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</si>
  <si>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</si>
  <si>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</si>
  <si>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</si>
  <si>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</si>
  <si>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</si>
  <si>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</si>
  <si>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</si>
  <si>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</si>
  <si>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</si>
  <si>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</si>
  <si>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</si>
  <si>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</si>
  <si>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</si>
  <si>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</si>
  <si>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</si>
  <si>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</si>
  <si>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</si>
  <si>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</si>
  <si>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</si>
  <si>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</si>
  <si>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</si>
  <si>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</si>
  <si>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</si>
  <si>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</si>
  <si>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</si>
  <si>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</si>
  <si>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</si>
  <si>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</si>
  <si>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</si>
  <si>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</si>
  <si>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</si>
  <si>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</si>
  <si>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</si>
  <si>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</si>
  <si>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</si>
  <si>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</si>
  <si>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</si>
  <si>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</si>
  <si>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</si>
  <si>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</si>
  <si>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</si>
  <si>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</si>
  <si>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</si>
  <si>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</si>
  <si>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</si>
  <si>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</si>
  <si>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</si>
  <si>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</si>
  <si>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</si>
  <si>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</si>
  <si>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</si>
  <si>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</si>
  <si>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</si>
  <si>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</si>
  <si>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</si>
  <si>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</si>
  <si>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</si>
  <si>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</si>
  <si>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</si>
  <si>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</si>
  <si>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</si>
  <si>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</si>
  <si>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</si>
  <si>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</si>
  <si>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</si>
  <si>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</si>
  <si>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</si>
  <si>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</si>
  <si>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</si>
  <si>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</si>
  <si>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</si>
  <si>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</si>
  <si>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</si>
  <si>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</si>
  <si>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</si>
  <si>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</si>
  <si>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</si>
  <si>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</si>
  <si>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</si>
  <si>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</si>
  <si>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</si>
  <si>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</si>
  <si>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</si>
  <si>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</si>
  <si>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</si>
  <si>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</si>
  <si>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</si>
  <si>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</si>
  <si>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</si>
  <si>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</si>
  <si>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</si>
  <si>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</si>
  <si>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</si>
  <si>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</si>
  <si>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</si>
  <si>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</si>
  <si>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</si>
  <si>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</si>
  <si>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</si>
  <si>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</si>
  <si>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</si>
  <si>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</si>
  <si>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</si>
  <si>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</si>
  <si>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</si>
  <si>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</si>
  <si>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</si>
  <si>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</si>
  <si>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</si>
  <si>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</si>
  <si>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</si>
  <si>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</si>
  <si>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</si>
  <si>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</si>
  <si>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</si>
  <si>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</si>
  <si>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</si>
  <si>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</si>
  <si>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</si>
  <si>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</si>
  <si>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</si>
  <si>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</si>
  <si>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</si>
  <si>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</si>
  <si>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</si>
  <si>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</si>
  <si>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</si>
  <si>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</si>
  <si>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</si>
  <si>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</si>
  <si>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</si>
  <si>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</si>
  <si>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</si>
  <si>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</si>
  <si>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</si>
  <si>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</si>
  <si>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</si>
  <si>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</si>
  <si>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</si>
  <si>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</si>
  <si>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</si>
  <si>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</si>
  <si>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</si>
  <si>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</si>
  <si>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</si>
  <si>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</si>
  <si>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</si>
  <si>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</si>
  <si>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</si>
  <si>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</si>
  <si>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</si>
  <si>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</si>
  <si>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</si>
  <si>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</si>
  <si>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</si>
  <si>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</si>
  <si>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</si>
  <si>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</si>
  <si>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</si>
  <si>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</si>
  <si>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</si>
  <si>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</si>
  <si>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</si>
  <si>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</si>
  <si>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</si>
  <si>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</si>
  <si>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</si>
  <si>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</si>
  <si>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</si>
  <si>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</si>
  <si>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</si>
  <si>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</si>
  <si>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</si>
  <si>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</si>
  <si>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</si>
  <si>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</si>
  <si>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</si>
  <si>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</si>
  <si>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</si>
  <si>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</si>
  <si>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</si>
  <si>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</si>
  <si>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</si>
  <si>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</si>
  <si>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</si>
  <si>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</si>
  <si>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</si>
  <si>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</si>
  <si>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</si>
  <si>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</si>
  <si>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</si>
  <si>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</si>
  <si>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</si>
  <si>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</si>
  <si>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</si>
  <si>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</si>
  <si>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</si>
  <si>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</si>
  <si>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</si>
  <si>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</si>
  <si>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</si>
  <si>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</si>
  <si>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</si>
  <si>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</si>
  <si>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</si>
  <si>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</si>
  <si>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</si>
  <si>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</si>
  <si>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</si>
  <si>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</si>
  <si>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</si>
  <si>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</si>
  <si>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</si>
  <si>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</si>
  <si>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</si>
  <si>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</si>
  <si>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</si>
  <si>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</si>
  <si>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</si>
  <si>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</si>
  <si>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</si>
  <si>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</si>
  <si>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</si>
  <si>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</si>
  <si>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</si>
  <si>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</si>
  <si>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</si>
  <si>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</si>
  <si>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</si>
  <si>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</si>
  <si>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</si>
  <si>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</si>
  <si>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</si>
  <si>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</si>
  <si>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</si>
  <si>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</si>
  <si>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</si>
  <si>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</si>
  <si>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</si>
  <si>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</si>
  <si>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</si>
  <si>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</si>
  <si>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</si>
  <si>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</si>
  <si>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</si>
  <si>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</si>
  <si>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</si>
  <si>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</si>
  <si>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</si>
  <si>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</si>
  <si>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</si>
  <si>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</si>
  <si>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</si>
  <si>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</si>
  <si>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</si>
  <si>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</si>
  <si>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</si>
  <si>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</si>
  <si>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</si>
  <si>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</si>
  <si>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</si>
  <si>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</si>
  <si>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</si>
  <si>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</si>
  <si>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</si>
  <si>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</si>
  <si>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</si>
  <si>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</si>
  <si>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</si>
  <si>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</si>
  <si>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</si>
  <si>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</si>
  <si>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</si>
  <si>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</si>
  <si>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</si>
  <si>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</si>
  <si>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</si>
  <si>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</si>
  <si>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</si>
  <si>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</si>
  <si>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</si>
  <si>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</si>
  <si>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</si>
  <si>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</si>
  <si>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</si>
  <si>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</si>
  <si>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</si>
  <si>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</si>
  <si>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</si>
  <si>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</si>
  <si>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</si>
  <si>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</si>
  <si>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</si>
  <si>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</si>
  <si>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</si>
  <si>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</si>
  <si>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</si>
  <si>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</si>
  <si>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</si>
  <si>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</si>
  <si>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</si>
  <si>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</si>
  <si>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</si>
  <si>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</si>
  <si>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</si>
  <si>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</si>
  <si>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</si>
  <si>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</si>
  <si>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</si>
  <si>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</si>
  <si>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</si>
  <si>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</si>
  <si>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</si>
  <si>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</si>
  <si>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</si>
  <si>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</si>
  <si>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</si>
  <si>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</si>
  <si>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</si>
  <si>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</si>
  <si>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</si>
  <si>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</si>
  <si>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</si>
  <si>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</si>
  <si>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</si>
  <si>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</si>
  <si>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</si>
  <si>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</si>
  <si>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</si>
  <si>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</si>
  <si>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</si>
  <si>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</si>
  <si>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</si>
  <si>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</si>
  <si>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</si>
  <si>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</si>
  <si>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</si>
  <si>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</si>
  <si>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</si>
  <si>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</si>
  <si>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</si>
  <si>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</si>
  <si>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</si>
  <si>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</si>
  <si>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</si>
  <si>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</si>
  <si>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</si>
  <si>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</si>
  <si>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</si>
  <si>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</si>
  <si>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</si>
  <si>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</si>
  <si>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</si>
  <si>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</si>
  <si>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</si>
  <si>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</si>
  <si>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</si>
  <si>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</si>
  <si>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</si>
  <si>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</si>
  <si>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</si>
  <si>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</si>
  <si>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</si>
  <si>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</si>
  <si>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</si>
  <si>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</si>
  <si>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</si>
  <si>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</si>
  <si>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</si>
  <si>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</si>
  <si>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</si>
  <si>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</si>
  <si>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</si>
  <si>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</si>
  <si>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</si>
  <si>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</si>
  <si>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</si>
  <si>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</si>
  <si>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</si>
  <si>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</si>
  <si>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</si>
  <si>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</si>
  <si>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</si>
  <si>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</si>
  <si>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</si>
  <si>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</si>
  <si>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</si>
  <si>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</si>
  <si>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</si>
  <si>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</si>
  <si>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</si>
  <si>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</si>
  <si>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</si>
  <si>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</si>
  <si>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</si>
  <si>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</si>
  <si>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</si>
  <si>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</si>
  <si>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</si>
  <si>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</si>
  <si>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</si>
  <si>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</si>
  <si>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</si>
  <si>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</si>
  <si>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</si>
  <si>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</si>
  <si>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</si>
  <si>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</si>
  <si>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</si>
  <si>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</si>
  <si>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</si>
  <si>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</si>
  <si>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</si>
  <si>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</si>
  <si>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</si>
  <si>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</si>
  <si>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</si>
  <si>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</si>
  <si>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</si>
  <si>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</si>
  <si>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</si>
  <si>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</si>
  <si>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</si>
  <si>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</si>
  <si>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</si>
  <si>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</si>
  <si>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</si>
  <si>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</si>
  <si>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</si>
  <si>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</si>
  <si>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</si>
  <si>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</si>
  <si>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</si>
  <si>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</si>
  <si>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</si>
  <si>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</si>
  <si>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</si>
  <si>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</si>
  <si>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</si>
  <si>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</si>
  <si>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</si>
  <si>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</si>
  <si>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</si>
  <si>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</si>
  <si>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</si>
  <si>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</si>
  <si>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</si>
  <si>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</si>
  <si>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</si>
  <si>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</si>
  <si>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</si>
  <si>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</si>
  <si>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</si>
  <si>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</si>
  <si>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</si>
  <si>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</si>
  <si>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</si>
  <si>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</si>
  <si>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</si>
  <si>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</si>
  <si>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</si>
  <si>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</si>
  <si>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</si>
  <si>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</si>
  <si>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</si>
  <si>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</si>
  <si>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</si>
  <si>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</si>
  <si>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</si>
  <si>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</si>
  <si>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</si>
  <si>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</si>
  <si>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</si>
  <si>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</si>
  <si>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</si>
  <si>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</si>
  <si>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</si>
  <si>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</si>
  <si>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</si>
  <si>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</si>
  <si>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</si>
  <si>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</si>
  <si>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</si>
  <si>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</si>
  <si>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</si>
  <si>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</si>
  <si>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</si>
  <si>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</si>
  <si>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</si>
  <si>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</si>
  <si>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</si>
  <si>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</si>
  <si>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</si>
  <si>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</si>
  <si>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</si>
  <si>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</si>
  <si>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</si>
  <si>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</si>
  <si>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</si>
  <si>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</si>
  <si>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</si>
  <si>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</si>
  <si>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</si>
  <si>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</si>
  <si>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</si>
  <si>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</si>
  <si>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</si>
  <si>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</si>
  <si>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</si>
  <si>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</si>
  <si>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</si>
  <si>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</si>
  <si>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</si>
  <si>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</si>
  <si>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</si>
  <si>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</si>
  <si>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</si>
  <si>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</si>
  <si>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</si>
  <si>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</si>
  <si>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</si>
  <si>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</si>
  <si>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</si>
  <si>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</si>
  <si>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</si>
  <si>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</si>
  <si>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</si>
  <si>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</si>
  <si>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</si>
  <si>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</si>
  <si>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</si>
  <si>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</si>
  <si>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</si>
  <si>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</si>
  <si>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</si>
  <si>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</si>
  <si>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</si>
  <si>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</si>
  <si>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</si>
  <si>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</si>
  <si>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</si>
  <si>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</si>
  <si>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</si>
  <si>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</si>
  <si>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</si>
  <si>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</si>
  <si>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</si>
  <si>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</si>
  <si>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</si>
  <si>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</si>
  <si>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</si>
  <si>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</si>
  <si>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</si>
  <si>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</si>
  <si>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</si>
  <si>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</si>
  <si>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</si>
  <si>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</si>
  <si>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</si>
  <si>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</si>
  <si>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</si>
  <si>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</si>
  <si>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</si>
  <si>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</si>
  <si>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</si>
  <si>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</si>
  <si>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</si>
  <si>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</si>
  <si>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</si>
  <si>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</si>
  <si>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</si>
  <si>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</si>
  <si>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</si>
  <si>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</si>
  <si>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</si>
  <si>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</si>
  <si>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</si>
  <si>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</si>
  <si>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</si>
  <si>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</si>
  <si>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</si>
  <si>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</si>
  <si>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</si>
  <si>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</si>
  <si>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</si>
  <si>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</si>
  <si>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</si>
  <si>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</si>
  <si>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</si>
  <si>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</si>
  <si>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</si>
  <si>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</si>
  <si>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</si>
  <si>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</si>
  <si>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</si>
  <si>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</si>
  <si>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</si>
  <si>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</si>
  <si>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</si>
  <si>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</si>
  <si>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</si>
  <si>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</si>
  <si>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</si>
  <si>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</si>
  <si>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</si>
  <si>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</si>
  <si>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</si>
  <si>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</si>
  <si>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</si>
  <si>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</si>
  <si>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</si>
  <si>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</si>
  <si>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</si>
  <si>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</si>
  <si>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</si>
  <si>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</si>
  <si>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</si>
  <si>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</si>
  <si>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</si>
  <si>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</si>
  <si>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</si>
  <si>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</si>
  <si>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</si>
  <si>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</si>
  <si>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</si>
  <si>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</si>
  <si>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</si>
  <si>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</si>
  <si>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</si>
  <si>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</si>
  <si>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</si>
  <si>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</si>
  <si>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</si>
  <si>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</si>
  <si>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</si>
  <si>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</si>
  <si>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</si>
  <si>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</si>
  <si>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</si>
  <si>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</si>
  <si>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</si>
  <si>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</si>
  <si>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</si>
  <si>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</si>
  <si>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</si>
  <si>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</si>
  <si>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</si>
  <si>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</si>
  <si>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</si>
  <si>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</si>
  <si>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</si>
  <si>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</si>
  <si>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</si>
  <si>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</si>
  <si>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</si>
  <si>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</si>
  <si>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</si>
  <si>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</si>
  <si>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</si>
  <si>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</si>
  <si>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</si>
  <si>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</si>
  <si>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</si>
  <si>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</si>
  <si>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</si>
  <si>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</si>
  <si>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</si>
  <si>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</si>
  <si>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</si>
  <si>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</si>
  <si>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</si>
  <si>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</si>
  <si>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</si>
  <si>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</si>
  <si>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</si>
  <si>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</si>
  <si>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</si>
  <si>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</si>
  <si>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</si>
  <si>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</si>
  <si>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</si>
  <si>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</si>
  <si>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</si>
  <si>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</si>
  <si>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</si>
  <si>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</si>
  <si>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</si>
  <si>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</si>
  <si>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</si>
  <si>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</si>
  <si>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</si>
  <si>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</si>
  <si>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</si>
  <si>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</si>
  <si>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</si>
  <si>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</si>
  <si>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</si>
  <si>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</si>
  <si>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</si>
  <si>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</si>
  <si>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</si>
  <si>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</si>
  <si>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</si>
  <si>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</si>
  <si>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</si>
  <si>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</si>
  <si>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</si>
  <si>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</si>
  <si>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</si>
  <si>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</si>
  <si>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</si>
  <si>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</si>
  <si>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</si>
  <si>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</si>
  <si>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</si>
  <si>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</si>
  <si>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</si>
  <si>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</si>
  <si>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</si>
  <si>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</si>
  <si>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</si>
  <si>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</si>
  <si>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</si>
  <si>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</si>
  <si>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</si>
  <si>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</si>
  <si>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</si>
  <si>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</si>
  <si>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</si>
  <si>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</si>
  <si>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</si>
  <si>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</si>
  <si>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</si>
  <si>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</si>
  <si>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</si>
  <si>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</si>
  <si>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</si>
  <si>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</si>
  <si>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</si>
  <si>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</si>
  <si>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</si>
  <si>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</si>
  <si>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</si>
  <si>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</si>
  <si>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</si>
  <si>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</si>
  <si>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</si>
  <si>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</si>
  <si>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</si>
  <si>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</si>
  <si>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</si>
  <si>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</si>
  <si>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</si>
  <si>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</si>
  <si>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</si>
  <si>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</si>
  <si>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</si>
  <si>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</si>
  <si>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</si>
  <si>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</si>
  <si>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</si>
  <si>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</si>
  <si>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</si>
  <si>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</si>
  <si>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</si>
  <si>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</si>
  <si>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</si>
  <si>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</si>
  <si>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</si>
  <si>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</si>
  <si>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</si>
  <si>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</si>
  <si>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</si>
  <si>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</si>
  <si>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</si>
  <si>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</si>
  <si>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</si>
  <si>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</si>
  <si>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</si>
  <si>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</si>
  <si>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</si>
  <si>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</si>
  <si>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</si>
  <si>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</si>
  <si>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</si>
  <si>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</si>
  <si>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</si>
  <si>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</si>
  <si>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</si>
  <si>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</si>
  <si>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</si>
  <si>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</si>
  <si>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</si>
  <si>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</si>
  <si>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</si>
  <si>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</si>
  <si>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</si>
  <si>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</si>
  <si>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</si>
  <si>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</si>
  <si>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</si>
  <si>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</si>
  <si>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</si>
  <si>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</si>
  <si>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</si>
  <si>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</si>
  <si>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</si>
  <si>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</si>
  <si>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</si>
  <si>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</si>
  <si>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</si>
  <si>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</si>
  <si>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</si>
  <si>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</si>
  <si>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</si>
  <si>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</si>
  <si>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</si>
  <si>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</si>
  <si>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</si>
  <si>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</si>
  <si>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</si>
  <si>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</si>
  <si>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</si>
  <si>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</si>
  <si>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</si>
  <si>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</si>
  <si>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</si>
  <si>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</si>
  <si>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</si>
  <si>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</si>
  <si>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</si>
  <si>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</si>
  <si>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</si>
  <si>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</si>
  <si>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</si>
  <si>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</si>
  <si>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</si>
  <si>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</si>
  <si>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</si>
  <si>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</si>
  <si>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</si>
  <si>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</si>
  <si>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</si>
  <si>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</si>
  <si>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</si>
  <si>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</si>
  <si>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</si>
  <si>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</si>
  <si>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</si>
  <si>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</si>
  <si>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</si>
  <si>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</si>
  <si>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</si>
  <si>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</si>
  <si>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</si>
  <si>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</si>
  <si>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</si>
  <si>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</si>
  <si>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</si>
  <si>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</si>
  <si>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</si>
  <si>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</si>
  <si>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</si>
  <si>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</si>
  <si>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</si>
  <si>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</si>
  <si>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</si>
  <si>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</si>
  <si>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</si>
  <si>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</si>
  <si>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</si>
  <si>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</si>
  <si>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</si>
  <si>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</si>
  <si>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</si>
  <si>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</si>
  <si>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</si>
  <si>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</si>
  <si>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</si>
  <si>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</si>
  <si>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</si>
  <si>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</si>
  <si>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</si>
  <si>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</si>
  <si>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</si>
  <si>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</si>
  <si>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</si>
  <si>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</si>
  <si>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</si>
  <si>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</si>
  <si>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</si>
  <si>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</si>
  <si>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</si>
  <si>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</si>
  <si>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</si>
  <si>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</si>
  <si>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</si>
  <si>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</si>
  <si>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</si>
  <si>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</si>
  <si>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</si>
  <si>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</si>
  <si>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</si>
  <si>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</si>
  <si>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</si>
  <si>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</si>
  <si>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</si>
  <si>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</si>
  <si>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</si>
  <si>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</si>
  <si>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</si>
  <si>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</si>
  <si>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</si>
  <si>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</si>
  <si>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</si>
  <si>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</si>
  <si>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</si>
  <si>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</si>
  <si>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</si>
  <si>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</si>
  <si>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</si>
  <si>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</si>
  <si>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</si>
  <si>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</si>
  <si>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</si>
  <si>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</si>
  <si>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</si>
  <si>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</si>
  <si>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</si>
  <si>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</si>
  <si>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</si>
  <si>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</si>
  <si>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</si>
  <si>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</si>
  <si>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</si>
  <si>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</si>
  <si>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</si>
  <si>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</si>
  <si>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</si>
  <si>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</si>
  <si>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</si>
  <si>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</si>
  <si>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</si>
  <si>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</si>
  <si>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</si>
  <si>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</si>
  <si>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</si>
  <si>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</si>
  <si>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</si>
  <si>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</si>
  <si>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</si>
  <si>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</si>
  <si>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</si>
  <si>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</si>
  <si>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</si>
  <si>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</si>
  <si>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</si>
  <si>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</si>
  <si>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</si>
  <si>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</si>
  <si>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</si>
  <si>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</si>
  <si>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</si>
  <si>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</si>
  <si>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</si>
  <si>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</si>
  <si>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</si>
  <si>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</si>
  <si>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</si>
  <si>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</si>
  <si>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</si>
  <si>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</si>
  <si>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</si>
  <si>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</si>
  <si>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</si>
  <si>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</si>
  <si>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</si>
  <si>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</si>
  <si>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</si>
  <si>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</si>
  <si>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</si>
  <si>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</si>
  <si>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</si>
  <si>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</si>
  <si>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</si>
  <si>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</si>
  <si>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</si>
  <si>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</si>
  <si>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</si>
  <si>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</si>
  <si>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</si>
  <si>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</si>
  <si>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</si>
  <si>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</si>
  <si>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</si>
  <si>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</si>
  <si>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</si>
  <si>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</si>
  <si>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</si>
  <si>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</si>
  <si>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</si>
  <si>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</si>
  <si>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</si>
  <si>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</si>
  <si>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</si>
  <si>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</si>
  <si>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</si>
  <si>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</si>
  <si>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</si>
  <si>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</si>
  <si>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</si>
  <si>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</si>
  <si>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</si>
  <si>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</si>
  <si>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</si>
  <si>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</si>
  <si>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</si>
  <si>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</si>
  <si>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</si>
  <si>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</si>
  <si>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</si>
  <si>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</si>
  <si>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</si>
  <si>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</si>
  <si>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</si>
  <si>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</si>
  <si>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</si>
  <si>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</si>
  <si>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</si>
  <si>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</si>
  <si>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</si>
  <si>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</si>
  <si>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</si>
  <si>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</si>
  <si>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</si>
  <si>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</si>
  <si>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</si>
  <si>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</si>
  <si>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</si>
  <si>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</si>
  <si>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</si>
  <si>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</si>
  <si>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</si>
  <si>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</si>
  <si>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</si>
  <si>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</si>
  <si>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</si>
  <si>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</si>
  <si>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</si>
  <si>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</si>
  <si>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</si>
  <si>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</si>
  <si>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</si>
  <si>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</si>
  <si>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</si>
  <si>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</si>
  <si>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</si>
  <si>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</si>
  <si>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</si>
  <si>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</si>
  <si>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</si>
  <si>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</si>
  <si>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</si>
  <si>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</si>
  <si>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</si>
  <si>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</si>
  <si>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</si>
  <si>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</si>
  <si>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</si>
  <si>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</si>
  <si>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</si>
  <si>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</si>
  <si>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</si>
  <si>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</si>
  <si>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</si>
  <si>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</si>
  <si>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</si>
  <si>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</si>
  <si>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</si>
  <si>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</si>
  <si>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</si>
  <si>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</si>
  <si>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</si>
  <si>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</si>
  <si>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</si>
  <si>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</si>
  <si>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</si>
  <si>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</si>
  <si>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</si>
  <si>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</si>
  <si>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</si>
  <si>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</si>
  <si>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</si>
  <si>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</si>
  <si>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</si>
  <si>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</si>
  <si>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</si>
  <si>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</si>
  <si>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</si>
  <si>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</si>
  <si>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</si>
  <si>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</si>
  <si>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</si>
  <si>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</si>
  <si>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</si>
  <si>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</si>
  <si>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</si>
  <si>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</si>
  <si>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</si>
  <si>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</si>
  <si>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</si>
  <si>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</si>
  <si>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</si>
  <si>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</si>
  <si>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</si>
  <si>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</si>
  <si>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</si>
  <si>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</si>
  <si>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</si>
  <si>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</si>
  <si>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</si>
  <si>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</si>
  <si>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</si>
  <si>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</si>
  <si>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</si>
  <si>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</si>
  <si>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</si>
  <si>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</si>
  <si>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</si>
  <si>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</si>
  <si>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</si>
  <si>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</si>
  <si>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</si>
  <si>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</si>
  <si>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</si>
  <si>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</si>
  <si>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</si>
  <si>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</si>
  <si>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</si>
  <si>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</si>
  <si>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</si>
  <si>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</si>
  <si>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</si>
  <si>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</si>
  <si>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</si>
  <si>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</si>
  <si>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</si>
  <si>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</si>
  <si>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</si>
  <si>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</si>
  <si>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</si>
  <si>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</si>
  <si>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</si>
  <si>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</si>
  <si>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</si>
  <si>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</si>
  <si>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</si>
  <si>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</si>
  <si>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</si>
  <si>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</si>
  <si>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</si>
  <si>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</si>
  <si>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</si>
  <si>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</si>
  <si>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</si>
  <si>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</si>
  <si>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</si>
  <si>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</si>
  <si>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</si>
  <si>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</si>
  <si>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</si>
  <si>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</si>
  <si>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</si>
  <si>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</si>
  <si>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</si>
  <si>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</si>
  <si>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</si>
  <si>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</si>
  <si>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</si>
  <si>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</si>
  <si>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</si>
  <si>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</si>
  <si>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</si>
  <si>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</si>
  <si>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</si>
  <si>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</si>
  <si>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</si>
  <si>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</si>
  <si>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</si>
  <si>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</si>
  <si>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</si>
  <si>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</si>
  <si>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</si>
  <si>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</si>
  <si>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</si>
  <si>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</si>
  <si>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</si>
  <si>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</si>
  <si>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</si>
  <si>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</si>
  <si>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</si>
  <si>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</si>
  <si>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</si>
  <si>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</si>
  <si>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</si>
  <si>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</si>
  <si>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</si>
  <si>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</si>
  <si>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</si>
  <si>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</si>
  <si>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</si>
  <si>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</si>
  <si>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</si>
  <si>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</si>
  <si>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</si>
  <si>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</si>
  <si>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</si>
  <si>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</si>
  <si>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</si>
  <si>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</si>
  <si>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</si>
  <si>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</si>
  <si>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</si>
  <si>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</si>
  <si>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</si>
  <si>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</si>
  <si>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</si>
  <si>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</si>
  <si>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</si>
  <si>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</si>
  <si>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</si>
  <si>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</si>
  <si>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</si>
  <si>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</si>
  <si>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</si>
  <si>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</si>
  <si>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</si>
  <si>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</si>
  <si>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</si>
  <si>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</si>
  <si>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</si>
  <si>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</si>
  <si>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</si>
  <si>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</si>
  <si>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</si>
  <si>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</si>
  <si>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</si>
  <si>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</si>
  <si>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</si>
  <si>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</si>
  <si>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</si>
  <si>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</si>
  <si>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</si>
  <si>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</si>
  <si>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</si>
  <si>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</si>
  <si>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</si>
  <si>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</si>
  <si>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</si>
  <si>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</si>
  <si>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</si>
  <si>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</si>
  <si>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</si>
  <si>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</si>
  <si>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</si>
  <si>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</si>
  <si>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</si>
  <si>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</si>
  <si>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</si>
  <si>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</si>
  <si>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</si>
  <si>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</si>
  <si>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</si>
  <si>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</si>
  <si>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</si>
  <si>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</si>
  <si>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</si>
  <si>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</si>
  <si>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</si>
  <si>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</si>
  <si>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</si>
  <si>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</si>
  <si>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</si>
  <si>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</si>
  <si>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</si>
  <si>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</si>
  <si>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</si>
  <si>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</si>
  <si>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</si>
  <si>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</si>
  <si>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</si>
  <si>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</si>
  <si>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</si>
  <si>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</si>
  <si>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</si>
  <si>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</si>
  <si>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</si>
  <si>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</si>
  <si>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</si>
  <si>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</si>
  <si>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</si>
  <si>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</si>
  <si>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</si>
  <si>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</si>
  <si>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</si>
  <si>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</si>
  <si>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</si>
  <si>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</si>
  <si>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</si>
  <si>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</si>
  <si>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</si>
  <si>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</si>
  <si>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</si>
  <si>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</si>
  <si>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</si>
  <si>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</si>
  <si>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</si>
  <si>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</si>
  <si>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</si>
  <si>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</si>
  <si>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</si>
  <si>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</si>
  <si>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</si>
  <si>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</si>
  <si>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</si>
  <si>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</si>
  <si>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</si>
  <si>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</si>
  <si>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</si>
  <si>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</si>
  <si>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</si>
  <si>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</si>
  <si>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</si>
  <si>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</si>
  <si>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</si>
  <si>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</si>
  <si>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</si>
  <si>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</si>
  <si>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</si>
  <si>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</si>
  <si>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</si>
  <si>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</si>
  <si>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</si>
  <si>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</si>
  <si>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</si>
  <si>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</si>
  <si>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</si>
  <si>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</si>
  <si>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</si>
  <si>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</si>
  <si>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</si>
  <si>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</si>
  <si>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</si>
  <si>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</si>
  <si>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</si>
  <si>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</si>
  <si>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</si>
  <si>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</si>
  <si>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</si>
  <si>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</si>
  <si>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</si>
  <si>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</si>
  <si>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</si>
  <si>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</si>
  <si>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</si>
  <si>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</si>
  <si>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</si>
  <si>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</si>
  <si>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</si>
  <si>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</si>
  <si>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</si>
  <si>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</si>
  <si>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</si>
  <si>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</si>
  <si>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</si>
  <si>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</si>
  <si>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</si>
  <si>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</si>
  <si>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</si>
  <si>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</si>
  <si>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</si>
  <si>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</si>
  <si>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</si>
  <si>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</si>
  <si>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</si>
  <si>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</si>
  <si>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</si>
  <si>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</si>
  <si>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</si>
  <si>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</si>
  <si>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</si>
  <si>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</si>
  <si>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</si>
  <si>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</si>
  <si>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</si>
  <si>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</si>
  <si>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</si>
  <si>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</si>
  <si>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</si>
  <si>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</si>
  <si>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</si>
  <si>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</si>
  <si>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</si>
  <si>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</si>
  <si>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</si>
  <si>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</si>
  <si>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</si>
  <si>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</si>
  <si>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</si>
  <si>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</si>
  <si>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</si>
  <si>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</si>
  <si>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</si>
  <si>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</si>
  <si>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</si>
  <si>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</si>
  <si>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</si>
  <si>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</si>
  <si>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</si>
  <si>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</si>
  <si>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</si>
  <si>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</si>
  <si>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</si>
  <si>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</si>
  <si>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</si>
  <si>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</si>
  <si>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</si>
  <si>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</si>
  <si>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</si>
  <si>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</si>
  <si>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</si>
  <si>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</si>
  <si>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</si>
  <si>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</si>
  <si>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</si>
  <si>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</si>
  <si>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</si>
  <si>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</si>
  <si>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</si>
  <si>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</si>
  <si>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</si>
  <si>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</si>
  <si>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</si>
  <si>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</si>
  <si>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</si>
  <si>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</si>
  <si>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</si>
  <si>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</si>
  <si>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</si>
  <si>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</si>
  <si>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</si>
  <si>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</si>
  <si>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</si>
  <si>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</si>
  <si>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</si>
  <si>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</si>
  <si>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</si>
  <si>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</si>
  <si>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</si>
  <si>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</si>
  <si>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</si>
  <si>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</si>
  <si>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</si>
  <si>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</si>
  <si>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</si>
  <si>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</si>
  <si>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</si>
  <si>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</si>
  <si>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</si>
  <si>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</si>
  <si>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</si>
  <si>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</si>
  <si>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</si>
  <si>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</si>
  <si>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</si>
  <si>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</si>
  <si>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</si>
  <si>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</si>
  <si>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</si>
  <si>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</si>
  <si>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</si>
  <si>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</si>
  <si>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</si>
  <si>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</si>
  <si>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</si>
  <si>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</si>
  <si>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</si>
  <si>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</si>
  <si>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</si>
  <si>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</si>
  <si>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</si>
  <si>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</si>
  <si>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</si>
  <si>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</si>
  <si>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</si>
  <si>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</si>
  <si>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</si>
  <si>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</si>
  <si>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</si>
  <si>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</si>
  <si>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</si>
  <si>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</si>
  <si>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</si>
  <si>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</si>
  <si>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</si>
  <si>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</si>
  <si>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</si>
  <si>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</si>
  <si>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</si>
  <si>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</si>
  <si>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</si>
  <si>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</si>
  <si>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</si>
  <si>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</si>
  <si>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</si>
  <si>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</si>
  <si>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</si>
  <si>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</si>
  <si>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</si>
  <si>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</si>
  <si>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</si>
  <si>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</si>
  <si>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</si>
  <si>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</si>
  <si>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</si>
  <si>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</si>
  <si>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</si>
  <si>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</si>
  <si>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</si>
  <si>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</si>
  <si>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</si>
  <si>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</si>
  <si>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</si>
  <si>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</si>
  <si>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</si>
  <si>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</si>
  <si>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</si>
  <si>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</si>
  <si>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</si>
  <si>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</si>
  <si>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</si>
  <si>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</si>
  <si>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</si>
  <si>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</si>
  <si>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</si>
  <si>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</si>
  <si>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</si>
  <si>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</si>
  <si>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</si>
  <si>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</si>
  <si>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</si>
  <si>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</si>
  <si>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</si>
  <si>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</si>
  <si>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</si>
  <si>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</si>
  <si>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</si>
  <si>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</si>
  <si>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</si>
  <si>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</si>
  <si>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</si>
  <si>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</si>
  <si>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</si>
  <si>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</si>
  <si>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</si>
  <si>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</si>
  <si>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</si>
  <si>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</si>
  <si>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</si>
  <si>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</si>
  <si>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</si>
  <si>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</si>
  <si>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</si>
  <si>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</si>
  <si>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</si>
  <si>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</si>
  <si>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</si>
  <si>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</si>
  <si>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</si>
  <si>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</si>
  <si>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</si>
  <si>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</si>
  <si>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</si>
  <si>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</si>
  <si>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</si>
  <si>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</si>
  <si>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</si>
  <si>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</si>
  <si>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</si>
  <si>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</si>
  <si>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</si>
  <si>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</si>
  <si>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</si>
  <si>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</si>
  <si>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</si>
  <si>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</si>
  <si>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</si>
  <si>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</si>
  <si>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</si>
  <si>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</si>
  <si>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</si>
  <si>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</si>
  <si>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</si>
  <si>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</si>
  <si>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</si>
  <si>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</si>
  <si>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</si>
  <si>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</si>
  <si>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</si>
  <si>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</si>
  <si>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</si>
  <si>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</si>
  <si>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</si>
  <si>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</si>
  <si>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</si>
  <si>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</si>
  <si>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</si>
  <si>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</si>
  <si>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</si>
  <si>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</si>
  <si>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</si>
  <si>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</si>
  <si>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</si>
  <si>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</si>
  <si>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</si>
  <si>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</si>
  <si>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</si>
  <si>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</si>
  <si>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</si>
  <si>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</si>
  <si>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</si>
  <si>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</si>
  <si>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</si>
  <si>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</si>
  <si>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</si>
  <si>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</si>
  <si>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</si>
  <si>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</si>
  <si>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</si>
  <si>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</si>
  <si>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</si>
  <si>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</si>
  <si>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</si>
  <si>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</si>
  <si>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</si>
  <si>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</si>
  <si>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</si>
  <si>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</si>
  <si>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</si>
  <si>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</si>
  <si>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</si>
  <si>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</si>
  <si>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</si>
  <si>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</si>
  <si>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</si>
  <si>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</si>
  <si>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</si>
  <si>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</si>
  <si>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</si>
  <si>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</si>
  <si>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</si>
  <si>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</si>
  <si>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</si>
  <si>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</si>
  <si>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</si>
  <si>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</si>
  <si>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</si>
  <si>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</si>
  <si>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</si>
  <si>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</si>
  <si>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</si>
  <si>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</si>
  <si>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</si>
  <si>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</si>
  <si>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</si>
  <si>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</si>
  <si>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</si>
  <si>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</si>
  <si>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</si>
  <si>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</si>
  <si>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</si>
  <si>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</si>
  <si>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</si>
  <si>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</si>
  <si>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</si>
  <si>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</si>
  <si>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</si>
  <si>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</si>
  <si>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</si>
  <si>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</si>
  <si>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</si>
  <si>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</si>
  <si>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</si>
  <si>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</si>
  <si>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</si>
  <si>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</si>
  <si>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</si>
  <si>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</si>
  <si>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</si>
  <si>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</si>
  <si>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</si>
  <si>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</si>
  <si>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</si>
  <si>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</si>
  <si>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</si>
  <si>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</si>
  <si>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</si>
  <si>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</si>
  <si>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</si>
  <si>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</si>
  <si>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</si>
  <si>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</si>
  <si>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</si>
  <si>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</si>
  <si>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</si>
  <si>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</si>
  <si>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</si>
  <si>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</si>
  <si>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</si>
  <si>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</si>
  <si>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</si>
  <si>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</si>
  <si>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</si>
  <si>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</si>
  <si>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</si>
  <si>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</si>
  <si>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</si>
  <si>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</si>
  <si>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</si>
  <si>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</si>
  <si>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</si>
  <si>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</si>
  <si>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</si>
  <si>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</si>
  <si>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</si>
  <si>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</si>
  <si>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</si>
  <si>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</si>
  <si>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</si>
  <si>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</si>
  <si>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</si>
  <si>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</si>
  <si>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</si>
  <si>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</si>
  <si>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</si>
  <si>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</si>
  <si>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</si>
  <si>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</si>
  <si>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</si>
  <si>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</si>
  <si>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</si>
  <si>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</si>
  <si>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</si>
  <si>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</si>
  <si>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</si>
  <si>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</si>
  <si>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</si>
  <si>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</si>
  <si>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</si>
  <si>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</si>
  <si>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</si>
  <si>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</si>
  <si>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</si>
  <si>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</si>
  <si>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</si>
  <si>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</si>
  <si>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</si>
  <si>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</si>
  <si>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</si>
  <si>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</si>
  <si>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</si>
  <si>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</si>
  <si>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</si>
  <si>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</si>
  <si>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</si>
  <si>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</si>
  <si>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</si>
  <si>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</si>
  <si>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</si>
  <si>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</si>
  <si>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</si>
  <si>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</si>
  <si>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</si>
  <si>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</si>
  <si>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</si>
  <si>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</si>
  <si>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</si>
  <si>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</si>
  <si>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</si>
  <si>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</si>
  <si>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</si>
  <si>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</si>
  <si>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</si>
  <si>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</si>
  <si>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</si>
  <si>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</si>
  <si>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</si>
  <si>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</si>
  <si>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</si>
  <si>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</si>
  <si>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</si>
  <si>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</si>
  <si>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</si>
  <si>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</si>
  <si>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</si>
  <si>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</si>
  <si>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</si>
  <si>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</si>
  <si>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</si>
  <si>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</si>
  <si>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</si>
  <si>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</si>
  <si>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</si>
  <si>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</si>
  <si>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</si>
  <si>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</si>
  <si>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</si>
  <si>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</si>
  <si>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</si>
  <si>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</si>
  <si>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</si>
  <si>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</si>
  <si>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</si>
  <si>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</si>
  <si>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</si>
  <si>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</si>
  <si>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</si>
  <si>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</si>
  <si>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</si>
  <si>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</si>
  <si>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</si>
  <si>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</si>
  <si>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</si>
  <si>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</si>
  <si>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</si>
  <si>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</si>
  <si>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</si>
  <si>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</si>
  <si>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</si>
  <si>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</si>
  <si>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</si>
  <si>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</si>
  <si>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</si>
  <si>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</si>
  <si>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</si>
  <si>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</si>
  <si>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</si>
  <si>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</si>
  <si>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</si>
  <si>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</si>
  <si>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</si>
  <si>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</si>
  <si>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</si>
  <si>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</si>
  <si>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</si>
  <si>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</si>
  <si>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</si>
  <si>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</si>
  <si>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</si>
  <si>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</si>
  <si>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</si>
  <si>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</si>
  <si>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</si>
  <si>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</si>
  <si>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</si>
  <si>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</si>
  <si>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</si>
  <si>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</si>
  <si>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</si>
  <si>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</si>
  <si>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</si>
  <si>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</si>
  <si>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</si>
  <si>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</si>
  <si>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</si>
  <si>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</si>
  <si>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</si>
  <si>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</si>
  <si>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</si>
  <si>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</si>
  <si>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</si>
  <si>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</si>
  <si>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</si>
  <si>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</si>
  <si>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</si>
  <si>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</si>
  <si>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</si>
  <si>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</si>
  <si>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</si>
  <si>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</si>
  <si>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</si>
  <si>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</si>
  <si>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</si>
  <si>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</si>
  <si>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</si>
  <si>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</si>
  <si>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</si>
  <si>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</si>
  <si>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</si>
  <si>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</si>
  <si>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</si>
  <si>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</si>
  <si>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</si>
  <si>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</si>
  <si>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</si>
  <si>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</si>
  <si>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</si>
  <si>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</si>
  <si>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</si>
  <si>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</si>
  <si>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</si>
  <si>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</si>
  <si>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</si>
  <si>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</si>
  <si>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</si>
  <si>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</si>
  <si>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</si>
  <si>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</si>
  <si>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</si>
  <si>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</si>
  <si>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</si>
  <si>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</si>
  <si>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</si>
  <si>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</si>
  <si>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</si>
  <si>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</si>
  <si>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</si>
  <si>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</si>
  <si>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</si>
  <si>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</si>
  <si>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</si>
  <si>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</si>
  <si>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</si>
  <si>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</si>
  <si>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</si>
  <si>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</si>
  <si>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</si>
  <si>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</si>
  <si>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</si>
  <si>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</si>
  <si>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</si>
  <si>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</si>
  <si>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</si>
  <si>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</si>
  <si>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</si>
  <si>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</si>
  <si>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</si>
  <si>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</si>
  <si>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</si>
  <si>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</si>
  <si>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</si>
  <si>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</si>
  <si>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</si>
  <si>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</si>
  <si>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</si>
  <si>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</si>
  <si>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</si>
  <si>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</si>
  <si>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</si>
  <si>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</si>
  <si>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</si>
  <si>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</si>
  <si>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</si>
  <si>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</si>
  <si>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</si>
  <si>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</si>
  <si>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</si>
  <si>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</si>
  <si>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</si>
  <si>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</si>
  <si>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</si>
  <si>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</si>
  <si>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</si>
  <si>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</si>
  <si>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</si>
  <si>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</si>
  <si>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</si>
  <si>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</si>
  <si>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</si>
  <si>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</si>
  <si>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</si>
  <si>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</si>
  <si>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</si>
  <si>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</si>
  <si>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</si>
  <si>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</si>
  <si>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</si>
  <si>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</si>
  <si>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</si>
  <si>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</si>
  <si>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</si>
  <si>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</si>
  <si>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</si>
  <si>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</si>
  <si>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</si>
  <si>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</si>
  <si>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</si>
  <si>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</si>
  <si>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</si>
  <si>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</si>
  <si>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</si>
  <si>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</si>
  <si>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</si>
  <si>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</si>
  <si>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</si>
  <si>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</si>
  <si>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</si>
  <si>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</si>
  <si>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</si>
  <si>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</si>
  <si>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</si>
  <si>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</si>
  <si>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</si>
  <si>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</si>
  <si>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</si>
  <si>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</si>
  <si>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</si>
  <si>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</si>
  <si>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</si>
  <si>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</si>
  <si>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</si>
  <si>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</si>
  <si>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</si>
  <si>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</si>
  <si>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</si>
  <si>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</si>
  <si>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</si>
  <si>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</si>
  <si>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</si>
  <si>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</si>
  <si>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</si>
  <si>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</si>
  <si>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</si>
  <si>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</si>
  <si>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</si>
  <si>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</si>
  <si>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</si>
  <si>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</si>
  <si>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</si>
  <si>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</si>
  <si>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</si>
  <si>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</si>
  <si>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</si>
  <si>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</si>
  <si>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</si>
  <si>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</si>
  <si>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</si>
  <si>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</si>
  <si>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</si>
  <si>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</si>
  <si>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</si>
  <si>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</si>
  <si>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</si>
  <si>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</si>
  <si>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</si>
  <si>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</si>
  <si>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</si>
  <si>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</si>
  <si>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</si>
  <si>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</si>
  <si>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</si>
  <si>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</si>
  <si>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</si>
  <si>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</si>
  <si>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</si>
  <si>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</si>
  <si>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</si>
  <si>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</si>
  <si>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</si>
  <si>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</si>
  <si>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</si>
  <si>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</si>
  <si>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</si>
  <si>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</si>
  <si>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</si>
  <si>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</si>
  <si>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</si>
  <si>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</si>
  <si>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</si>
  <si>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</si>
  <si>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</si>
  <si>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</si>
  <si>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</si>
  <si>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</si>
  <si>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</si>
  <si>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</si>
  <si>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</si>
  <si>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</si>
  <si>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</si>
  <si>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</si>
  <si>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</si>
  <si>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</si>
  <si>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</si>
  <si>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</si>
  <si>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</si>
  <si>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</si>
  <si>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</si>
  <si>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</si>
  <si>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</si>
  <si>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</si>
  <si>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</si>
  <si>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</si>
  <si>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</si>
  <si>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</si>
  <si>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</si>
  <si>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</si>
  <si>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</si>
  <si>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</si>
  <si>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</si>
  <si>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</si>
  <si>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</si>
  <si>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</si>
  <si>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</si>
  <si>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</si>
  <si>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</si>
  <si>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</si>
  <si>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</si>
  <si>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</si>
  <si>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</si>
  <si>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</si>
  <si>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</si>
  <si>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</si>
  <si>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</si>
  <si>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</si>
  <si>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</si>
  <si>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</si>
  <si>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</si>
  <si>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</si>
  <si>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</si>
  <si>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</si>
  <si>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</si>
  <si>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</si>
  <si>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</si>
  <si>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</si>
  <si>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</si>
  <si>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</si>
  <si>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</si>
  <si>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</si>
  <si>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</si>
  <si>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</si>
  <si>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</si>
  <si>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</si>
  <si>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</si>
  <si>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</si>
  <si>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</si>
  <si>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</si>
  <si>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</si>
  <si>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</si>
  <si>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</si>
  <si>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</si>
  <si>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</si>
  <si>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</si>
  <si>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</si>
  <si>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</si>
  <si>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</si>
  <si>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</si>
  <si>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</si>
  <si>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</si>
  <si>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</si>
  <si>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</si>
  <si>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</si>
  <si>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</si>
  <si>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</si>
  <si>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</si>
  <si>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</si>
  <si>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</si>
  <si>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</si>
  <si>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</si>
  <si>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</si>
  <si>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</si>
  <si>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</si>
  <si>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</si>
  <si>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</si>
  <si>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</si>
  <si>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</si>
  <si>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</si>
  <si>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</si>
  <si>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</si>
  <si>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</si>
  <si>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</si>
  <si>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</si>
  <si>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</si>
  <si>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</si>
  <si>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</si>
  <si>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</si>
  <si>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</si>
  <si>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</si>
  <si>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</si>
  <si>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</si>
  <si>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</si>
  <si>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</si>
  <si>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</si>
  <si>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</si>
  <si>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</si>
  <si>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</si>
  <si>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</si>
  <si>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</si>
  <si>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</si>
  <si>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</si>
  <si>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</si>
  <si>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</si>
  <si>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</si>
  <si>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</si>
  <si>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</si>
  <si>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</si>
  <si>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</si>
  <si>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</si>
  <si>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</si>
  <si>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</si>
  <si>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</si>
  <si>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</si>
  <si>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</si>
  <si>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</si>
  <si>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</si>
  <si>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</si>
  <si>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</si>
  <si>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</si>
  <si>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</si>
  <si>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</si>
  <si>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</si>
  <si>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</si>
  <si>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</si>
  <si>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</si>
  <si>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</si>
  <si>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</si>
  <si>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</si>
  <si>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</si>
  <si>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</si>
  <si>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</si>
  <si>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</si>
  <si>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</si>
  <si>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</si>
  <si>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</si>
  <si>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</si>
  <si>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</si>
  <si>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</si>
  <si>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</si>
  <si>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</si>
  <si>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</si>
  <si>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</si>
  <si>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</si>
  <si>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</si>
  <si>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</si>
  <si>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</si>
  <si>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</si>
  <si>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</si>
  <si>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</si>
  <si>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</si>
  <si>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</si>
  <si>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</si>
  <si>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</si>
  <si>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</si>
  <si>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</si>
  <si>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</si>
  <si>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</si>
  <si>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</si>
  <si>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</si>
  <si>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</si>
  <si>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</si>
  <si>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</si>
  <si>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</si>
  <si>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</si>
  <si>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</si>
  <si>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</si>
  <si>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</si>
  <si>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</si>
  <si>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</si>
  <si>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</si>
  <si>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</si>
  <si>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</si>
  <si>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</si>
  <si>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</si>
  <si>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</si>
  <si>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</si>
  <si>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</si>
  <si>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</si>
  <si>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</si>
  <si>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</si>
  <si>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</si>
  <si>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</si>
  <si>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</si>
  <si>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</si>
  <si>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</si>
  <si>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</si>
  <si>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</si>
  <si>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</si>
  <si>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</si>
  <si>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</si>
  <si>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</si>
  <si>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</si>
  <si>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</si>
  <si>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</si>
  <si>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</si>
  <si>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</si>
  <si>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</si>
  <si>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</si>
  <si>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</si>
  <si>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</si>
  <si>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</si>
  <si>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</si>
  <si>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</si>
  <si>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</si>
  <si>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</si>
  <si>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</si>
  <si>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</si>
  <si>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</si>
  <si>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</si>
  <si>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</si>
  <si>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</si>
  <si>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</si>
  <si>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</si>
  <si>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</si>
  <si>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</si>
  <si>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</si>
  <si>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</si>
  <si>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</si>
  <si>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</si>
  <si>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</si>
  <si>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</si>
  <si>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</si>
  <si>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</si>
  <si>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</si>
  <si>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</si>
  <si>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</si>
  <si>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</si>
  <si>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</si>
  <si>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</si>
  <si>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</si>
  <si>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</si>
  <si>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</si>
  <si>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</si>
  <si>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</si>
  <si>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</si>
  <si>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</si>
  <si>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</si>
  <si>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</si>
  <si>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</si>
  <si>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</si>
  <si>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</si>
  <si>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</si>
  <si>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</si>
  <si>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</si>
  <si>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</si>
  <si>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</si>
  <si>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</si>
  <si>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</si>
  <si>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</si>
  <si>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</si>
  <si>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</si>
  <si>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</si>
  <si>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</si>
  <si>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</si>
  <si>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</si>
  <si>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</si>
  <si>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</si>
  <si>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</si>
  <si>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</si>
  <si>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</si>
  <si>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</si>
  <si>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</si>
  <si>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</si>
  <si>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</si>
  <si>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</si>
  <si>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</si>
  <si>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</si>
  <si>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</si>
  <si>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</si>
  <si>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</si>
  <si>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</si>
  <si>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</si>
  <si>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</si>
  <si>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</si>
  <si>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</si>
  <si>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</si>
  <si>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</si>
  <si>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</si>
  <si>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</si>
  <si>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</si>
  <si>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</si>
  <si>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</si>
  <si>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</si>
  <si>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</si>
  <si>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</si>
  <si>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</si>
  <si>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</si>
  <si>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</si>
  <si>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</si>
  <si>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</si>
  <si>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</si>
  <si>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</si>
  <si>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</si>
  <si>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</si>
  <si>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</si>
  <si>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</si>
  <si>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</si>
  <si>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</si>
  <si>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</si>
  <si>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</si>
  <si>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</si>
  <si>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</si>
  <si>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</si>
  <si>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</si>
  <si>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</si>
  <si>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</si>
  <si>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</si>
  <si>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</si>
  <si>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</si>
  <si>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</si>
  <si>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</si>
  <si>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</si>
  <si>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</si>
  <si>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</si>
  <si>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</si>
  <si>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</si>
  <si>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</si>
  <si>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</si>
  <si>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</si>
  <si>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</si>
  <si>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</si>
  <si>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</si>
  <si>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</si>
  <si>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</si>
  <si>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</si>
  <si>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</si>
  <si>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</si>
  <si>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</si>
  <si>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</si>
  <si>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</si>
  <si>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</si>
  <si>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</si>
  <si>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</si>
  <si>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</si>
  <si>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</si>
  <si>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</si>
  <si>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</si>
  <si>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</si>
  <si>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</si>
  <si>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</si>
  <si>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</si>
  <si>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</si>
  <si>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</si>
  <si>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</si>
  <si>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</si>
  <si>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</si>
  <si>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</si>
  <si>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</si>
  <si>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</si>
  <si>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</si>
  <si>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</si>
  <si>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</si>
  <si>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</si>
  <si>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</si>
  <si>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</si>
  <si>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</si>
  <si>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</si>
  <si>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</si>
  <si>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</si>
  <si>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</si>
  <si>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</si>
  <si>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</si>
  <si>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</si>
  <si>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</si>
  <si>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</si>
  <si>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</si>
  <si>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</si>
  <si>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</si>
  <si>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</si>
  <si>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</si>
  <si>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</si>
  <si>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</si>
  <si>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</si>
  <si>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</si>
  <si>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</si>
  <si>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</si>
  <si>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</si>
  <si>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</si>
  <si>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</si>
  <si>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</si>
  <si>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</si>
  <si>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</si>
  <si>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</si>
  <si>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</si>
  <si>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</si>
  <si>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</si>
  <si>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</si>
  <si>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</si>
  <si>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</si>
  <si>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</si>
  <si>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</si>
  <si>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</si>
  <si>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</si>
  <si>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</si>
  <si>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</si>
  <si>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</si>
  <si>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</si>
  <si>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</si>
  <si>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</si>
  <si>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</si>
  <si>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</si>
  <si>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</si>
  <si>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</si>
  <si>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</si>
  <si>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</si>
  <si>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</si>
  <si>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</si>
  <si>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</si>
  <si>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</si>
  <si>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</si>
  <si>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</si>
  <si>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</si>
  <si>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</si>
  <si>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</si>
  <si>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</si>
  <si>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</si>
  <si>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</si>
  <si>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</si>
  <si>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</si>
  <si>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</si>
  <si>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</si>
  <si>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</si>
  <si>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</si>
  <si>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</si>
  <si>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</si>
  <si>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</si>
  <si>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</si>
  <si>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</si>
  <si>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</si>
  <si>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</si>
  <si>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</si>
  <si>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</si>
  <si>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</si>
  <si>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</si>
  <si>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</si>
  <si>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</si>
  <si>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</si>
  <si>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</si>
  <si>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</si>
  <si>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</si>
  <si>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</si>
  <si>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</si>
  <si>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</si>
  <si>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</si>
  <si>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</si>
  <si>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</si>
  <si>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</si>
  <si>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</si>
  <si>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</si>
  <si>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</si>
  <si>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</si>
  <si>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</si>
  <si>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</si>
  <si>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</si>
  <si>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</si>
  <si>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</si>
  <si>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</si>
  <si>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</si>
  <si>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</si>
  <si>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</si>
  <si>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</si>
  <si>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</si>
  <si>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</si>
  <si>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</si>
  <si>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</si>
  <si>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</si>
  <si>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</si>
  <si>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</si>
  <si>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</si>
  <si>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</si>
  <si>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</si>
  <si>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</si>
  <si>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</si>
  <si>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</si>
  <si>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</si>
  <si>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</si>
  <si>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</si>
  <si>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</si>
  <si>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</si>
  <si>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</si>
  <si>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</si>
  <si>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</si>
  <si>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</si>
  <si>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</si>
  <si>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</si>
  <si>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</si>
  <si>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</si>
  <si>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</si>
  <si>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</si>
  <si>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</si>
  <si>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</si>
  <si>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</si>
  <si>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</si>
  <si>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</si>
  <si>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</si>
  <si>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</si>
  <si>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</si>
  <si>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</si>
  <si>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</si>
  <si>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</si>
  <si>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</si>
  <si>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</si>
  <si>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</si>
  <si>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</si>
  <si>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</si>
  <si>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</si>
  <si>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</si>
  <si>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</si>
  <si>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</si>
  <si>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</si>
  <si>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</si>
  <si>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</si>
  <si>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</si>
  <si>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</si>
  <si>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</si>
  <si>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</si>
  <si>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</si>
  <si>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</si>
  <si>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</si>
  <si>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</si>
  <si>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</si>
  <si>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</si>
  <si>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</si>
  <si>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</si>
  <si>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</si>
  <si>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</si>
  <si>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</si>
  <si>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</si>
  <si>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</si>
  <si>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</si>
  <si>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</si>
  <si>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</si>
  <si>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</si>
  <si>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</si>
  <si>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</si>
  <si>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</si>
  <si>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</si>
  <si>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</si>
  <si>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</si>
  <si>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</si>
  <si>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</si>
  <si>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</si>
  <si>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</si>
  <si>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</si>
  <si>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</si>
  <si>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</si>
  <si>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</si>
  <si>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</si>
  <si>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</si>
  <si>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</si>
  <si>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</si>
  <si>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</si>
  <si>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</si>
  <si>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</si>
  <si>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</si>
  <si>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</si>
  <si>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</si>
  <si>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</si>
  <si>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</si>
  <si>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</si>
  <si>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</si>
  <si>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</si>
  <si>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</si>
  <si>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</si>
  <si>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</si>
  <si>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</si>
  <si>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</si>
  <si>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</si>
  <si>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</si>
  <si>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</si>
  <si>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</si>
  <si>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</si>
  <si>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</si>
  <si>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</si>
  <si>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</si>
  <si>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</si>
  <si>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</si>
  <si>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</si>
  <si>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</si>
  <si>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</si>
  <si>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</si>
  <si>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</si>
  <si>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</si>
  <si>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</si>
  <si>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</si>
  <si>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</si>
  <si>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</si>
  <si>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</si>
  <si>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</si>
  <si>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</si>
  <si>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</si>
  <si>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</si>
  <si>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</si>
  <si>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</si>
  <si>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</si>
  <si>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</si>
  <si>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</si>
  <si>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</si>
  <si>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</si>
  <si>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</si>
  <si>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</si>
  <si>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</si>
  <si>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</si>
  <si>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</si>
  <si>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</si>
  <si>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</si>
  <si>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</si>
  <si>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</si>
  <si>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</si>
  <si>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</si>
  <si>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</si>
  <si>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</si>
  <si>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</si>
  <si>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</si>
  <si>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</si>
  <si>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</si>
  <si>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</si>
  <si>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</si>
  <si>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</si>
  <si>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</si>
  <si>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</si>
  <si>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</si>
  <si>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</si>
  <si>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</si>
  <si>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</si>
  <si>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</si>
  <si>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</si>
  <si>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</si>
  <si>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</si>
  <si>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</si>
  <si>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</si>
  <si>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</si>
  <si>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</si>
  <si>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</si>
  <si>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</si>
  <si>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</si>
  <si>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</si>
  <si>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</si>
  <si>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</si>
  <si>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</si>
  <si>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</si>
  <si>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</si>
  <si>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</si>
  <si>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</si>
  <si>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</si>
  <si>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</si>
  <si>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</si>
  <si>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</si>
  <si>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</si>
  <si>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</si>
  <si>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</si>
  <si>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</si>
  <si>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</si>
  <si>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</si>
  <si>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</si>
  <si>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</si>
  <si>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</si>
  <si>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</si>
  <si>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</si>
  <si>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</si>
  <si>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</si>
  <si>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</si>
  <si>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</si>
  <si>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</si>
  <si>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</si>
  <si>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</si>
  <si>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</si>
  <si>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</si>
  <si>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</si>
  <si>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</si>
  <si>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</si>
  <si>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</si>
  <si>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</si>
  <si>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</si>
  <si>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</si>
  <si>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</si>
  <si>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</si>
  <si>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</si>
  <si>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</si>
  <si>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</si>
  <si>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</si>
  <si>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</si>
  <si>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</si>
  <si>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</si>
  <si>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</si>
  <si>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</si>
  <si>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</si>
  <si>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</si>
  <si>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</si>
  <si>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</si>
  <si>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</si>
  <si>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</si>
  <si>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</si>
  <si>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</si>
  <si>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</si>
  <si>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</si>
  <si>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</si>
  <si>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</si>
  <si>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</si>
  <si>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</si>
  <si>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</si>
  <si>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</si>
  <si>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</si>
  <si>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</si>
  <si>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</si>
  <si>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</si>
  <si>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</si>
  <si>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</si>
  <si>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</si>
  <si>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</si>
  <si>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</si>
  <si>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</si>
  <si>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</si>
  <si>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</si>
  <si>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</si>
  <si>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</si>
  <si>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</si>
  <si>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</si>
  <si>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</si>
  <si>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</si>
  <si>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</si>
  <si>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</si>
  <si>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</si>
  <si>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</si>
  <si>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</si>
  <si>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</si>
  <si>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</si>
  <si>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</si>
  <si>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</si>
  <si>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</si>
  <si>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</si>
  <si>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</si>
  <si>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</si>
  <si>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</si>
  <si>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</si>
  <si>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</si>
  <si>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</si>
  <si>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</si>
  <si>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</si>
  <si>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</si>
  <si>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</si>
  <si>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</si>
  <si>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</si>
  <si>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</si>
  <si>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</si>
  <si>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</si>
  <si>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</si>
  <si>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</si>
  <si>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</si>
  <si>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</si>
  <si>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</si>
  <si>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</si>
  <si>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</si>
  <si>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</si>
  <si>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</si>
  <si>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</si>
  <si>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</si>
  <si>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</si>
  <si>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</si>
  <si>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</si>
  <si>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</si>
  <si>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</si>
  <si>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</si>
  <si>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</si>
  <si>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</si>
  <si>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</si>
  <si>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</si>
  <si>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</si>
  <si>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</si>
  <si>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</si>
  <si>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</si>
  <si>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</si>
  <si>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</si>
  <si>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</si>
  <si>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</si>
  <si>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</si>
  <si>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</si>
  <si>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</si>
  <si>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</si>
  <si>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</si>
  <si>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</si>
  <si>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</si>
  <si>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</si>
  <si>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</si>
  <si>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</si>
  <si>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</si>
  <si>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</si>
  <si>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</si>
  <si>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</si>
  <si>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</si>
  <si>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</si>
  <si>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</si>
  <si>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</si>
  <si>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</si>
  <si>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</si>
  <si>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</si>
  <si>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</si>
  <si>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</si>
  <si>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</si>
  <si>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</si>
  <si>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</si>
  <si>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</si>
  <si>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</si>
  <si>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</si>
  <si>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</si>
  <si>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</si>
  <si>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</si>
  <si>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</si>
  <si>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</si>
  <si>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</si>
  <si>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</si>
  <si>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</si>
  <si>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</si>
  <si>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</si>
  <si>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</si>
  <si>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</si>
  <si>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</si>
  <si>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</si>
  <si>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</si>
  <si>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</si>
  <si>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</si>
  <si>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</si>
  <si>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</si>
  <si>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</si>
  <si>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</si>
  <si>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</si>
  <si>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</si>
  <si>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</si>
  <si>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</si>
  <si>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</si>
  <si>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</si>
  <si>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</si>
  <si>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</si>
  <si>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</si>
  <si>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</si>
  <si>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</si>
  <si>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</si>
  <si>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</si>
  <si>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</si>
  <si>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</si>
  <si>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</si>
  <si>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</si>
  <si>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</si>
  <si>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</si>
  <si>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</si>
  <si>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</si>
  <si>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</si>
  <si>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</si>
  <si>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</si>
  <si>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</si>
  <si>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</si>
  <si>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</si>
  <si>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</si>
  <si>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</si>
  <si>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</si>
  <si>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</si>
  <si>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</si>
  <si>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</si>
  <si>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</si>
  <si>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</si>
  <si>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</si>
  <si>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</si>
  <si>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</si>
  <si>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</si>
  <si>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</si>
  <si>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</si>
  <si>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</si>
  <si>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</si>
  <si>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</si>
  <si>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</si>
  <si>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</si>
  <si>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</si>
  <si>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</si>
  <si>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</si>
  <si>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</si>
  <si>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</si>
  <si>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</si>
  <si>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</si>
  <si>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</si>
  <si>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</si>
  <si>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</si>
  <si>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</si>
  <si>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</si>
  <si>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</si>
  <si>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</si>
  <si>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</si>
  <si>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</si>
  <si>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</si>
  <si>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</si>
  <si>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</si>
  <si>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</si>
  <si>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</si>
  <si>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</si>
  <si>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</si>
  <si>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</si>
  <si>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</si>
  <si>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</si>
  <si>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</si>
  <si>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</si>
  <si>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</si>
  <si>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</si>
  <si>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</si>
  <si>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</si>
  <si>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</si>
  <si>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</si>
  <si>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</si>
  <si>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</si>
  <si>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</si>
  <si>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</si>
  <si>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</si>
  <si>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</si>
  <si>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</si>
  <si>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</si>
  <si>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</si>
  <si>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</si>
  <si>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</si>
  <si>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</si>
  <si>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</si>
  <si>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</si>
  <si>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</si>
  <si>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</si>
  <si>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</si>
  <si>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</si>
  <si>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</si>
  <si>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</si>
  <si>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</si>
  <si>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</si>
  <si>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</si>
  <si>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</si>
  <si>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</si>
  <si>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</si>
  <si>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</si>
  <si>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</si>
  <si>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</si>
  <si>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</si>
  <si>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</si>
  <si>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</si>
  <si>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</si>
  <si>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</si>
  <si>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</si>
  <si>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</si>
  <si>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</si>
  <si>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</si>
  <si>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</si>
  <si>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</si>
  <si>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</si>
  <si>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</si>
  <si>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</si>
  <si>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</si>
  <si>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</si>
  <si>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</si>
  <si>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</si>
  <si>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</si>
  <si>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</si>
  <si>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</si>
  <si>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</si>
  <si>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</si>
  <si>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</si>
  <si>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</si>
  <si>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</si>
  <si>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</si>
  <si>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</si>
  <si>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</si>
  <si>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</si>
  <si>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</si>
  <si>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</si>
  <si>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</si>
  <si>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</si>
  <si>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</si>
  <si>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</si>
  <si>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</si>
  <si>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</si>
  <si>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</si>
  <si>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</si>
  <si>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</si>
  <si>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</si>
  <si>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</si>
  <si>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</si>
  <si>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</si>
  <si>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</si>
  <si>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</si>
  <si>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</si>
  <si>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</si>
  <si>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</si>
  <si>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</si>
  <si>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</si>
  <si>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</si>
  <si>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</si>
  <si>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</si>
  <si>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</si>
  <si>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</si>
  <si>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</si>
  <si>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</si>
  <si>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</si>
  <si>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</si>
  <si>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</si>
  <si>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</si>
  <si>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</si>
  <si>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</si>
  <si>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</si>
  <si>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</si>
  <si>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</si>
  <si>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</si>
  <si>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</si>
  <si>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</si>
  <si>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</si>
  <si>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</si>
  <si>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</si>
  <si>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</si>
  <si>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</si>
  <si>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</si>
  <si>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</si>
  <si>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</si>
  <si>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</si>
  <si>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</si>
  <si>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</si>
  <si>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</si>
  <si>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</si>
  <si>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</si>
  <si>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</si>
  <si>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</si>
  <si>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</si>
  <si>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</si>
  <si>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</si>
  <si>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</si>
  <si>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</si>
  <si>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</si>
  <si>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</si>
  <si>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</si>
  <si>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</si>
  <si>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</si>
  <si>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</si>
  <si>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</si>
  <si>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</si>
  <si>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</si>
  <si>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</si>
  <si>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</si>
  <si>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</si>
  <si>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</si>
  <si>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</si>
  <si>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</si>
  <si>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</si>
  <si>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</si>
  <si>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</si>
  <si>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</si>
  <si>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</si>
  <si>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</si>
  <si>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</si>
  <si>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</si>
  <si>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</si>
  <si>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</si>
  <si>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</si>
  <si>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</si>
  <si>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</si>
  <si>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</si>
  <si>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</si>
  <si>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</si>
  <si>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</si>
  <si>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</si>
  <si>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</si>
  <si>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</si>
  <si>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</si>
  <si>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</si>
  <si>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</si>
  <si>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</si>
  <si>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</si>
  <si>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</si>
  <si>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</si>
  <si>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</si>
  <si>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</si>
  <si>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</si>
  <si>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</si>
  <si>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</si>
  <si>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</si>
  <si>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</si>
  <si>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</si>
  <si>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</si>
  <si>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</si>
  <si>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</si>
  <si>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</si>
  <si>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</si>
  <si>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</si>
  <si>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</si>
  <si>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</si>
  <si>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</si>
  <si>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</si>
  <si>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</si>
  <si>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</si>
  <si>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</si>
  <si>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</si>
  <si>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</si>
  <si>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</si>
  <si>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</si>
  <si>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</si>
  <si>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</si>
  <si>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</si>
  <si>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</si>
  <si>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</si>
  <si>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</si>
  <si>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</si>
  <si>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</si>
  <si>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</si>
  <si>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</si>
  <si>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</si>
  <si>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</si>
  <si>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</si>
  <si>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</si>
  <si>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</si>
  <si>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</si>
  <si>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</si>
  <si>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</si>
  <si>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</si>
  <si>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</si>
  <si>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</si>
  <si>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</si>
  <si>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</si>
  <si>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</si>
  <si>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</si>
  <si>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</si>
  <si>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</si>
  <si>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</si>
  <si>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</si>
  <si>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</si>
  <si>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</si>
  <si>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</si>
  <si>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</si>
  <si>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</si>
  <si>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</si>
  <si>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</si>
  <si>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</si>
  <si>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</si>
  <si>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</si>
  <si>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</si>
  <si>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</si>
  <si>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</si>
  <si>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</si>
  <si>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</si>
  <si>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</si>
  <si>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</si>
  <si>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</si>
  <si>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</si>
  <si>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</si>
  <si>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</si>
  <si>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</si>
  <si>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</si>
  <si>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</si>
  <si>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</si>
  <si>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</si>
  <si>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</si>
  <si>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</si>
  <si>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</si>
  <si>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</si>
  <si>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</si>
  <si>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</si>
  <si>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</si>
  <si>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</si>
  <si>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</si>
  <si>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</si>
  <si>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</si>
  <si>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</si>
  <si>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</si>
  <si>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</si>
  <si>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</si>
  <si>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</si>
  <si>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</si>
  <si>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</si>
  <si>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</si>
  <si>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</si>
  <si>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</si>
  <si>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</si>
  <si>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</si>
  <si>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</si>
  <si>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</si>
  <si>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</si>
  <si>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</si>
  <si>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</si>
  <si>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</si>
  <si>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</si>
  <si>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</si>
  <si>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</si>
  <si>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</si>
  <si>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</si>
  <si>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</si>
  <si>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</si>
  <si>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</si>
  <si>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</si>
  <si>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</si>
  <si>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</si>
  <si>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</si>
  <si>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</si>
  <si>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</si>
  <si>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</si>
  <si>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</si>
  <si>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</si>
  <si>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</si>
  <si>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</si>
  <si>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</si>
  <si>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</si>
  <si>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</si>
  <si>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</si>
  <si>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</si>
  <si>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</si>
  <si>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</si>
  <si>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</si>
  <si>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</si>
  <si>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</si>
  <si>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</si>
  <si>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</si>
  <si>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</si>
  <si>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</si>
  <si>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</si>
  <si>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</si>
  <si>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</si>
  <si>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</si>
  <si>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</si>
  <si>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</si>
  <si>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</si>
  <si>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</si>
  <si>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</si>
  <si>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</si>
  <si>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</si>
  <si>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</si>
  <si>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</si>
  <si>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</si>
  <si>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</si>
  <si>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</si>
  <si>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</si>
  <si>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</si>
  <si>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</si>
  <si>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</si>
  <si>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</si>
  <si>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</si>
  <si>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</si>
  <si>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</si>
  <si>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</si>
  <si>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</si>
  <si>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</si>
  <si>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</si>
  <si>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</si>
  <si>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</si>
  <si>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</si>
  <si>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</si>
  <si>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</si>
  <si>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</si>
  <si>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</si>
  <si>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</si>
  <si>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</si>
  <si>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</si>
  <si>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</si>
  <si>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</si>
  <si>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</si>
  <si>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</si>
  <si>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</si>
  <si>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</si>
  <si>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</si>
  <si>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</si>
  <si>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</si>
  <si>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</si>
  <si>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</si>
  <si>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</si>
  <si>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</si>
  <si>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</si>
  <si>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</si>
  <si>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</si>
  <si>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</si>
  <si>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</si>
  <si>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</si>
  <si>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</si>
  <si>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</si>
  <si>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</si>
  <si>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</si>
  <si>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</si>
  <si>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</si>
  <si>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</si>
  <si>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</si>
  <si>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</si>
  <si>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</si>
  <si>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</si>
  <si>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</si>
  <si>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</si>
  <si>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</si>
  <si>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</si>
  <si>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</si>
  <si>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</si>
  <si>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</si>
  <si>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</si>
  <si>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</si>
  <si>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</si>
  <si>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</si>
  <si>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</si>
  <si>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</si>
  <si>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</si>
  <si>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</si>
  <si>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</si>
  <si>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</si>
  <si>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</si>
  <si>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</si>
  <si>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</si>
  <si>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</si>
  <si>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</si>
  <si>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</si>
  <si>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</si>
  <si>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</si>
  <si>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</si>
  <si>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</si>
  <si>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</si>
  <si>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</si>
  <si>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</si>
  <si>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</si>
  <si>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</si>
  <si>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</si>
  <si>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</si>
  <si>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</si>
  <si>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</si>
  <si>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</si>
  <si>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</si>
  <si>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</si>
  <si>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</si>
  <si>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</si>
  <si>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</si>
  <si>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</si>
  <si>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</si>
  <si>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</si>
  <si>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</si>
  <si>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</si>
  <si>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</si>
  <si>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</si>
  <si>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</si>
  <si>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</si>
  <si>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</si>
  <si>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</si>
  <si>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</si>
  <si>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</si>
  <si>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</si>
  <si>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</si>
  <si>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</si>
  <si>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</si>
  <si>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</si>
  <si>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</si>
  <si>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</si>
  <si>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</si>
  <si>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</si>
  <si>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</si>
  <si>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</si>
  <si>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</si>
  <si>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</si>
  <si>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</si>
  <si>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</si>
  <si>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</si>
  <si>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</si>
  <si>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</si>
  <si>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</si>
  <si>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</si>
  <si>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</si>
  <si>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</si>
  <si>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</si>
  <si>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</si>
  <si>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</si>
  <si>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</si>
  <si>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</si>
  <si>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</si>
  <si>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</si>
  <si>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</si>
  <si>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</si>
  <si>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</si>
  <si>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</si>
  <si>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</si>
  <si>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</si>
  <si>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</si>
  <si>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</si>
  <si>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</si>
  <si>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</si>
  <si>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</si>
  <si>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</si>
  <si>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</si>
  <si>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</si>
  <si>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</si>
  <si>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</si>
  <si>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</si>
  <si>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</si>
  <si>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</si>
  <si>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</si>
  <si>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</si>
  <si>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</si>
  <si>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</si>
  <si>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</si>
  <si>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</si>
  <si>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</si>
  <si>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</si>
  <si>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</si>
  <si>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</si>
  <si>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</si>
  <si>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</si>
  <si>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</si>
  <si>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</si>
  <si>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</si>
  <si>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</si>
  <si>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</si>
  <si>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</si>
  <si>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</si>
  <si>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</si>
  <si>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</si>
  <si>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</si>
  <si>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</si>
  <si>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</si>
  <si>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</si>
  <si>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</si>
  <si>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</si>
  <si>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</si>
  <si>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</si>
  <si>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</si>
  <si>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</si>
  <si>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</si>
  <si>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</si>
  <si>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</si>
  <si>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</si>
  <si>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</si>
  <si>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</si>
  <si>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</si>
  <si>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</si>
  <si>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</si>
  <si>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</si>
  <si>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</si>
  <si>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</si>
  <si>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</si>
  <si>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</si>
  <si>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</si>
  <si>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</si>
  <si>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</si>
  <si>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</si>
  <si>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</si>
  <si>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</si>
  <si>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</si>
  <si>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</si>
  <si>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</si>
  <si>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</si>
  <si>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</si>
  <si>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</si>
  <si>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</si>
  <si>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</si>
  <si>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</si>
  <si>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</si>
  <si>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</si>
  <si>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</si>
  <si>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</si>
  <si>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</si>
  <si>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</si>
  <si>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</si>
  <si>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</si>
  <si>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</si>
  <si>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</si>
  <si>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</si>
  <si>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</si>
  <si>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</si>
  <si>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</si>
  <si>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</si>
  <si>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</si>
  <si>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</si>
  <si>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</si>
  <si>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</si>
  <si>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</si>
  <si>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</si>
  <si>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</si>
  <si>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</si>
  <si>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</si>
  <si>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</si>
  <si>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</si>
  <si>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</si>
  <si>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</si>
  <si>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</si>
  <si>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</si>
  <si>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</si>
  <si>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</si>
  <si>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</si>
  <si>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</si>
  <si>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</si>
  <si>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</si>
  <si>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</si>
  <si>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</si>
  <si>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</si>
  <si>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</si>
  <si>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</si>
  <si>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</si>
  <si>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</si>
  <si>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</si>
  <si>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</si>
  <si>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</si>
  <si>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</si>
  <si>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</si>
  <si>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</si>
  <si>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</si>
  <si>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</si>
  <si>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</si>
  <si>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</si>
  <si>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</si>
  <si>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</si>
  <si>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</si>
  <si>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</si>
  <si>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</si>
  <si>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</si>
  <si>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</si>
  <si>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</si>
  <si>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</si>
  <si>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</si>
  <si>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</si>
  <si>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</si>
  <si>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</si>
  <si>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</si>
  <si>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</si>
  <si>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</si>
  <si>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</si>
  <si>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</si>
  <si>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</si>
  <si>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</si>
  <si>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</si>
  <si>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</si>
  <si>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</si>
  <si>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</si>
  <si>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</si>
  <si>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</si>
  <si>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</si>
  <si>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</si>
  <si>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</si>
  <si>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</si>
  <si>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</si>
  <si>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</si>
  <si>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</si>
  <si>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</si>
  <si>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</si>
  <si>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</si>
  <si>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</si>
  <si>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</si>
  <si>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</si>
  <si>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</si>
  <si>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</si>
  <si>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</si>
  <si>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</si>
  <si>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</si>
  <si>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</si>
  <si>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</si>
  <si>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</si>
  <si>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</si>
  <si>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</si>
  <si>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</si>
  <si>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</si>
  <si>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</si>
  <si>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</si>
  <si>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</si>
  <si>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</si>
  <si>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</si>
  <si>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</si>
  <si>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</si>
  <si>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</si>
  <si>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</si>
  <si>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</si>
  <si>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</si>
  <si>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</si>
  <si>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</si>
  <si>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</si>
  <si>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</si>
  <si>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</si>
  <si>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</si>
  <si>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</si>
  <si>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</si>
  <si>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</si>
  <si>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</si>
  <si>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</si>
  <si>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</si>
  <si>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</si>
  <si>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</si>
  <si>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</si>
  <si>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</si>
  <si>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</si>
  <si>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</si>
  <si>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</si>
  <si>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</si>
  <si>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</si>
  <si>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</si>
  <si>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</si>
  <si>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</si>
  <si>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</si>
  <si>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</si>
  <si>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</si>
  <si>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</si>
  <si>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</si>
  <si>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</si>
  <si>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</si>
  <si>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</si>
  <si>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</si>
  <si>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</si>
  <si>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</si>
  <si>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</si>
  <si>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</si>
  <si>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</si>
  <si>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</si>
  <si>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</si>
  <si>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</si>
  <si>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</si>
  <si>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</si>
  <si>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</si>
  <si>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</si>
  <si>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</si>
  <si>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</si>
  <si>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</si>
  <si>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</si>
  <si>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</si>
  <si>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</si>
  <si>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</si>
  <si>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</si>
  <si>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</si>
  <si>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</si>
  <si>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</si>
  <si>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</si>
  <si>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</si>
  <si>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</si>
  <si>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</si>
  <si>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</si>
  <si>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</si>
  <si>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</si>
  <si>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</si>
  <si>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</si>
  <si>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</si>
  <si>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</si>
  <si>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</si>
  <si>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</si>
  <si>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</si>
  <si>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</si>
  <si>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</si>
  <si>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</si>
  <si>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</si>
  <si>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</si>
  <si>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</si>
  <si>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</si>
  <si>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</si>
  <si>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</si>
  <si>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</si>
  <si>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</si>
  <si>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</si>
  <si>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</si>
  <si>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</si>
  <si>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</si>
  <si>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</si>
  <si>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</si>
  <si>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</si>
  <si>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</si>
  <si>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</si>
  <si>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</si>
  <si>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</si>
  <si>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</si>
  <si>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</si>
  <si>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</si>
  <si>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</si>
  <si>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</si>
  <si>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</si>
  <si>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</si>
  <si>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</si>
  <si>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</si>
  <si>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</si>
  <si>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</si>
  <si>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</si>
  <si>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</si>
  <si>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</si>
  <si>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</si>
  <si>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</si>
  <si>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</si>
  <si>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</si>
  <si>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</si>
  <si>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</si>
  <si>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</si>
  <si>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</si>
  <si>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</si>
  <si>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</si>
  <si>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</si>
  <si>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</si>
  <si>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</si>
  <si>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</si>
  <si>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</si>
  <si>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</si>
  <si>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</si>
  <si>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</si>
  <si>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</si>
  <si>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</si>
  <si>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</si>
  <si>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</si>
  <si>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</si>
  <si>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</si>
  <si>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</si>
  <si>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</si>
  <si>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</si>
  <si>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</si>
  <si>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</si>
  <si>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</si>
  <si>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</si>
  <si>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</si>
  <si>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</si>
  <si>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</si>
  <si>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</si>
  <si>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</si>
  <si>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</si>
  <si>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</si>
  <si>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</si>
  <si>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</si>
  <si>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</si>
  <si>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</si>
  <si>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</si>
  <si>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</si>
  <si>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</si>
  <si>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</si>
  <si>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</si>
  <si>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</si>
  <si>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</si>
  <si>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</si>
  <si>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</si>
  <si>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</si>
  <si>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</si>
  <si>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</si>
  <si>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</si>
  <si>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</si>
  <si>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</si>
  <si>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</si>
  <si>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</si>
  <si>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</si>
  <si>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</si>
  <si>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</si>
  <si>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</si>
  <si>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</si>
  <si>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</si>
  <si>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</si>
  <si>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</si>
  <si>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</si>
  <si>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</si>
  <si>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</si>
  <si>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</si>
  <si>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</si>
  <si>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</si>
  <si>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</si>
  <si>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</si>
  <si>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</si>
  <si>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</si>
  <si>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</si>
  <si>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</si>
  <si>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</si>
  <si>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</si>
  <si>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</si>
  <si>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</si>
  <si>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</si>
  <si>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</si>
  <si>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</si>
  <si>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</si>
  <si>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</si>
  <si>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</si>
  <si>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</si>
  <si>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</si>
  <si>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</si>
  <si>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</si>
  <si>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</si>
  <si>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</si>
  <si>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</si>
  <si>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</si>
  <si>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</si>
  <si>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</si>
  <si>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</si>
  <si>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</si>
  <si>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</si>
  <si>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</si>
  <si>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</si>
  <si>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</si>
  <si>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</si>
  <si>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</si>
  <si>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</si>
  <si>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</si>
  <si>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</si>
  <si>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</si>
  <si>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</si>
  <si>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</si>
  <si>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</si>
  <si>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</si>
  <si>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</si>
  <si>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</si>
  <si>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</si>
  <si>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</si>
  <si>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</si>
  <si>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</si>
  <si>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</si>
  <si>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</si>
  <si>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</si>
  <si>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</si>
  <si>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</si>
  <si>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</si>
  <si>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</si>
  <si>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</si>
  <si>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</si>
  <si>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</si>
  <si>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</si>
  <si>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</si>
  <si>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</si>
  <si>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</si>
  <si>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</si>
  <si>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</si>
  <si>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</si>
  <si>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</si>
  <si>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</si>
  <si>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</si>
  <si>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</si>
  <si>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</si>
  <si>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</si>
  <si>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</si>
  <si>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</si>
  <si>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</si>
  <si>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</si>
  <si>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</si>
  <si>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</si>
  <si>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</si>
  <si>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</si>
  <si>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</si>
  <si>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</si>
  <si>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</si>
  <si>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</si>
  <si>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</si>
  <si>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</si>
  <si>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</si>
  <si>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</si>
  <si>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</si>
  <si>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</si>
  <si>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</si>
  <si>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</si>
  <si>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</si>
  <si>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</si>
  <si>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</si>
  <si>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</si>
  <si>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</si>
  <si>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</si>
  <si>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</si>
  <si>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</si>
  <si>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</si>
  <si>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</si>
  <si>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</si>
  <si>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</si>
  <si>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</si>
  <si>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</si>
  <si>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</si>
  <si>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</si>
  <si>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</si>
  <si>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</si>
  <si>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</si>
  <si>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</si>
  <si>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</si>
  <si>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</si>
  <si>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</si>
  <si>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</si>
  <si>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</si>
  <si>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</si>
  <si>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</si>
  <si>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</si>
  <si>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</si>
  <si>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</si>
  <si>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</si>
  <si>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</si>
  <si>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</si>
  <si>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</si>
  <si>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</si>
  <si>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</si>
  <si>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</si>
  <si>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</si>
  <si>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</si>
  <si>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</si>
  <si>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</si>
  <si>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</si>
  <si>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</si>
  <si>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</si>
  <si>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</si>
  <si>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</si>
  <si>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</si>
  <si>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</si>
  <si>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</si>
  <si>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</si>
  <si>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</si>
  <si>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</si>
  <si>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</si>
  <si>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</si>
  <si>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</si>
  <si>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</si>
  <si>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</si>
  <si>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</si>
  <si>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</si>
  <si>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</si>
  <si>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</si>
  <si>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</si>
  <si>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</si>
  <si>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</si>
  <si>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</si>
  <si>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</si>
  <si>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</si>
  <si>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</si>
  <si>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</si>
  <si>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</si>
  <si>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</si>
  <si>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</si>
  <si>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</si>
  <si>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</si>
  <si>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</si>
  <si>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</si>
  <si>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</si>
  <si>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</si>
  <si>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</si>
  <si>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</si>
  <si>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</si>
  <si>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</si>
  <si>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</si>
  <si>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</si>
  <si>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</si>
  <si>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</si>
  <si>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</si>
  <si>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</si>
  <si>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</si>
  <si>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</si>
  <si>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</si>
  <si>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</si>
  <si>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</si>
  <si>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</si>
  <si>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</si>
  <si>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</si>
  <si>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</si>
  <si>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</si>
  <si>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</si>
  <si>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</si>
  <si>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</si>
  <si>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</si>
  <si>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</si>
  <si>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</si>
  <si>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</si>
  <si>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</si>
  <si>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</si>
  <si>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</si>
  <si>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</si>
  <si>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</si>
  <si>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</si>
  <si>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</si>
  <si>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</si>
  <si>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</si>
  <si>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</si>
  <si>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</si>
  <si>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</si>
  <si>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</si>
  <si>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</si>
  <si>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</si>
  <si>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</si>
  <si>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</si>
  <si>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</si>
  <si>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</si>
  <si>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</si>
  <si>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</si>
  <si>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</si>
  <si>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</si>
  <si>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</si>
  <si>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</si>
  <si>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</si>
  <si>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</si>
  <si>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</si>
  <si>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</si>
  <si>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</si>
  <si>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</si>
  <si>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</si>
  <si>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</si>
  <si>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</si>
  <si>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</si>
  <si>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</si>
  <si>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</si>
  <si>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</si>
  <si>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</si>
  <si>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</si>
  <si>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</si>
  <si>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</si>
  <si>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</si>
  <si>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</si>
  <si>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</si>
  <si>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</si>
  <si>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</si>
  <si>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</si>
  <si>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</si>
  <si>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</si>
  <si>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</si>
  <si>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</si>
  <si>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</si>
  <si>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</si>
  <si>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</si>
  <si>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</si>
  <si>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</si>
  <si>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</si>
  <si>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</si>
  <si>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</si>
  <si>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</si>
  <si>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</si>
  <si>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</si>
  <si>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</si>
  <si>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</si>
  <si>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</si>
  <si>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</si>
  <si>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</si>
  <si>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</si>
  <si>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</si>
  <si>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</si>
  <si>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</si>
  <si>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</si>
  <si>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</si>
  <si>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</si>
  <si>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</si>
  <si>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</si>
  <si>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</si>
  <si>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</si>
  <si>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</si>
  <si>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</si>
  <si>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</si>
  <si>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</si>
  <si>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</si>
  <si>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</si>
  <si>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</si>
  <si>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</si>
  <si>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</si>
  <si>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</si>
  <si>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</si>
  <si>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</si>
  <si>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</si>
  <si>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</si>
  <si>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</si>
  <si>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</si>
  <si>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</si>
  <si>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</si>
  <si>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</si>
  <si>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</si>
  <si>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</si>
  <si>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</si>
  <si>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</si>
  <si>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</si>
  <si>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</si>
  <si>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</si>
  <si>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</si>
  <si>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</si>
  <si>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</si>
  <si>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</si>
  <si>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</si>
  <si>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</si>
  <si>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</si>
  <si>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</si>
  <si>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</si>
  <si>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</si>
  <si>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</si>
  <si>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</si>
  <si>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</si>
  <si>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</si>
  <si>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</si>
  <si>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</si>
  <si>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</si>
  <si>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</si>
  <si>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</si>
  <si>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</si>
  <si>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</si>
  <si>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</si>
  <si>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</si>
  <si>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</si>
  <si>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</si>
  <si>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</si>
  <si>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</si>
  <si>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</si>
  <si>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</si>
  <si>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</si>
  <si>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</si>
  <si>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</si>
  <si>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</si>
  <si>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</si>
  <si>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</si>
  <si>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</si>
  <si>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</si>
  <si>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</si>
  <si>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</si>
  <si>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</si>
  <si>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</si>
  <si>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</si>
  <si>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</si>
  <si>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</si>
  <si>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</si>
  <si>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</si>
  <si>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</si>
  <si>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</si>
  <si>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</si>
  <si>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</si>
  <si>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</si>
  <si>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</si>
  <si>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</si>
  <si>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</si>
  <si>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</si>
  <si>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</si>
  <si>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</si>
  <si>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</si>
  <si>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</si>
  <si>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</si>
  <si>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</si>
  <si>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</si>
  <si>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</si>
  <si>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</si>
  <si>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</si>
  <si>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</si>
  <si>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</si>
  <si>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</si>
  <si>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</si>
  <si>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</si>
  <si>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</si>
  <si>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</si>
  <si>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</si>
  <si>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</si>
  <si>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</si>
  <si>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</si>
  <si>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</si>
  <si>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</si>
  <si>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</si>
  <si>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</si>
  <si>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</si>
  <si>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</si>
  <si>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</si>
  <si>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</si>
  <si>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</si>
  <si>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</si>
  <si>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</si>
  <si>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</si>
  <si>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</si>
  <si>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</si>
  <si>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</si>
  <si>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</si>
  <si>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</si>
  <si>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</si>
  <si>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</si>
  <si>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</si>
  <si>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</si>
  <si>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</si>
  <si>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</si>
  <si>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</si>
  <si>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</si>
  <si>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</si>
  <si>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</si>
  <si>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</si>
  <si>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</si>
  <si>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</si>
  <si>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</si>
  <si>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</si>
  <si>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</si>
  <si>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</si>
  <si>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</si>
  <si>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</si>
  <si>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</si>
  <si>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</si>
  <si>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</si>
  <si>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</si>
  <si>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</si>
  <si>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</si>
  <si>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</si>
  <si>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</si>
  <si>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</si>
  <si>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</si>
  <si>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</si>
  <si>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</si>
  <si>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</si>
  <si>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</si>
  <si>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</si>
  <si>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</si>
  <si>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</si>
  <si>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</si>
  <si>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</si>
  <si>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</si>
  <si>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</si>
  <si>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</si>
  <si>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</si>
  <si>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</si>
  <si>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</si>
  <si>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</si>
  <si>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</si>
  <si>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</si>
  <si>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</si>
  <si>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</si>
  <si>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</si>
  <si>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</si>
  <si>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</si>
  <si>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</si>
  <si>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</si>
  <si>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</si>
  <si>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</si>
  <si>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</si>
  <si>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</si>
  <si>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</si>
  <si>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</si>
  <si>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</si>
  <si>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</si>
  <si>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</si>
  <si>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</si>
  <si>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</si>
  <si>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</si>
  <si>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</si>
  <si>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</si>
  <si>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</si>
  <si>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</si>
  <si>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</si>
  <si>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</si>
  <si>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</si>
  <si>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</si>
  <si>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</si>
  <si>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</si>
  <si>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</si>
  <si>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</si>
  <si>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</si>
  <si>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</si>
  <si>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</si>
  <si>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</si>
  <si>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</si>
  <si>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</si>
  <si>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</si>
  <si>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</si>
  <si>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</si>
  <si>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</si>
  <si>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</si>
  <si>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</si>
  <si>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</si>
  <si>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</si>
  <si>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</si>
  <si>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</si>
  <si>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</si>
  <si>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</si>
  <si>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</si>
  <si>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</si>
  <si>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</si>
  <si>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</si>
  <si>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</si>
  <si>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</si>
  <si>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</si>
  <si>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</si>
  <si>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</si>
  <si>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</si>
  <si>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</si>
  <si>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</si>
  <si>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</si>
  <si>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</si>
  <si>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</si>
  <si>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</si>
  <si>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</si>
  <si>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</si>
  <si>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</si>
  <si>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</si>
  <si>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</si>
  <si>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</si>
  <si>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</si>
  <si>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</si>
  <si>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</si>
  <si>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</si>
  <si>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</si>
  <si>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</si>
  <si>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</si>
  <si>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</si>
  <si>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</si>
  <si>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</si>
  <si>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</si>
  <si>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</si>
  <si>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</si>
  <si>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</si>
  <si>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</si>
  <si>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</si>
  <si>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</si>
  <si>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</si>
  <si>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</si>
  <si>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</si>
  <si>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</si>
  <si>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</si>
  <si>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</si>
  <si>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</si>
  <si>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</si>
  <si>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</si>
  <si>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</si>
  <si>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</si>
  <si>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</si>
  <si>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</si>
  <si>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</si>
  <si>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</si>
  <si>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</si>
  <si>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</si>
  <si>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</si>
  <si>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</si>
  <si>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</si>
  <si>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</si>
  <si>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</si>
  <si>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</si>
  <si>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</si>
  <si>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</si>
  <si>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</si>
  <si>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</si>
  <si>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</si>
  <si>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</si>
  <si>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</si>
  <si>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</si>
  <si>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</si>
  <si>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</si>
  <si>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</si>
  <si>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</si>
  <si>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</si>
  <si>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</si>
  <si>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</si>
  <si>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</si>
  <si>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</si>
  <si>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</si>
  <si>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</si>
  <si>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</si>
  <si>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</si>
  <si>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</si>
  <si>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</si>
  <si>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</si>
  <si>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</si>
  <si>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</si>
  <si>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</si>
  <si>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</si>
  <si>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</si>
  <si>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</si>
  <si>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</si>
  <si>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</si>
  <si>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</si>
  <si>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</si>
  <si>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</si>
  <si>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</si>
  <si>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</si>
  <si>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</si>
  <si>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</si>
  <si>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</si>
  <si>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</si>
  <si>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</si>
  <si>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</si>
  <si>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</si>
  <si>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</si>
  <si>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</si>
  <si>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</si>
  <si>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</si>
  <si>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</si>
  <si>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</si>
  <si>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</si>
  <si>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</si>
  <si>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</si>
  <si>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</si>
  <si>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</si>
  <si>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</si>
  <si>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</si>
  <si>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</si>
  <si>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</si>
  <si>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</si>
  <si>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</si>
  <si>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</si>
  <si>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</si>
  <si>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</si>
  <si>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</si>
  <si>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</si>
  <si>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</si>
  <si>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</si>
  <si>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</si>
  <si>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</si>
  <si>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</si>
  <si>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</si>
  <si>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</si>
  <si>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</si>
  <si>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</si>
  <si>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</si>
  <si>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</si>
  <si>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</si>
  <si>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</si>
  <si>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</si>
  <si>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</si>
  <si>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</si>
  <si>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</si>
  <si>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</si>
  <si>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</si>
  <si>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</si>
  <si>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</si>
  <si>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</si>
  <si>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</si>
  <si>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</si>
  <si>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</si>
  <si>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</si>
  <si>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</si>
  <si>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</si>
  <si>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</si>
  <si>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</si>
  <si>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</si>
  <si>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</si>
  <si>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</si>
  <si>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</si>
  <si>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</si>
  <si>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</si>
  <si>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</si>
  <si>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</si>
  <si>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</si>
  <si>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</si>
  <si>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</si>
  <si>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</si>
  <si>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</si>
  <si>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</si>
  <si>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</si>
  <si>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</si>
  <si>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</si>
  <si>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</si>
  <si>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</si>
  <si>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</si>
  <si>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</si>
  <si>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</si>
  <si>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</si>
  <si>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</si>
  <si>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</si>
  <si>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</si>
  <si>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</si>
  <si>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</si>
  <si>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</si>
  <si>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</si>
  <si>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</si>
  <si>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</si>
  <si>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</si>
  <si>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</si>
  <si>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</si>
  <si>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</si>
  <si>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</si>
  <si>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</si>
  <si>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</si>
  <si>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</si>
  <si>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</si>
  <si>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</si>
  <si>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</si>
  <si>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</si>
  <si>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</si>
  <si>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</si>
  <si>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</si>
  <si>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</si>
  <si>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</si>
  <si>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</si>
  <si>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</si>
  <si>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</si>
  <si>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</si>
  <si>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</si>
  <si>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</si>
  <si>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</si>
  <si>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</si>
  <si>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</si>
  <si>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</si>
  <si>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</si>
  <si>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</si>
  <si>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</si>
  <si>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</si>
  <si>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</si>
  <si>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</si>
  <si>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</si>
  <si>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</si>
  <si>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</si>
  <si>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</si>
  <si>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</si>
  <si>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</si>
  <si>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</si>
  <si>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</si>
  <si>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</si>
  <si>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</si>
  <si>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</si>
  <si>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</si>
  <si>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</si>
  <si>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</si>
  <si>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</si>
  <si>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</si>
  <si>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</si>
  <si>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</si>
  <si>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</si>
  <si>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</si>
  <si>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</si>
  <si>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</si>
  <si>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</si>
  <si>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</si>
  <si>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</si>
  <si>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</si>
  <si>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</si>
  <si>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</si>
  <si>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</si>
  <si>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</si>
  <si>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</si>
  <si>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</si>
  <si>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</si>
  <si>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</si>
  <si>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</si>
  <si>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</si>
  <si>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</si>
  <si>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</si>
  <si>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</si>
  <si>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</si>
  <si>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</si>
  <si>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</si>
  <si>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</si>
  <si>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</si>
  <si>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</si>
  <si>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</si>
  <si>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</si>
  <si>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</si>
  <si>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</si>
  <si>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</si>
  <si>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</si>
  <si>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</si>
  <si>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</si>
  <si>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</si>
  <si>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</si>
  <si>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</si>
  <si>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</si>
  <si>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</si>
  <si>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</si>
  <si>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</si>
  <si>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</si>
  <si>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</si>
  <si>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</si>
  <si>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</si>
  <si>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</si>
  <si>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</si>
  <si>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</si>
  <si>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</si>
  <si>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</si>
  <si>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</si>
  <si>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</si>
  <si>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</si>
  <si>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</si>
  <si>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</si>
  <si>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</si>
  <si>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</si>
  <si>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</si>
  <si>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</si>
  <si>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</si>
  <si>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</si>
  <si>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</si>
  <si>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</si>
  <si>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</si>
  <si>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</si>
  <si>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</si>
  <si>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</si>
  <si>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</si>
  <si>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</si>
  <si>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</si>
  <si>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</si>
  <si>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</si>
  <si>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</si>
  <si>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</si>
  <si>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</si>
  <si>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</si>
  <si>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</si>
  <si>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</si>
  <si>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</si>
  <si>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</si>
  <si>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</si>
  <si>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</si>
  <si>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</si>
  <si>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</si>
  <si>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</si>
  <si>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</si>
  <si>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</si>
  <si>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</si>
  <si>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</si>
  <si>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</si>
  <si>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</si>
  <si>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</si>
  <si>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</si>
  <si>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</si>
  <si>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</si>
  <si>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</si>
  <si>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</si>
  <si>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</si>
  <si>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</si>
  <si>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</si>
  <si>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</si>
  <si>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</si>
  <si>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</si>
  <si>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</si>
  <si>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</si>
  <si>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</si>
  <si>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</si>
  <si>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</si>
  <si>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</si>
  <si>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</si>
  <si>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</si>
  <si>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</si>
  <si>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</si>
  <si>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</si>
  <si>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</si>
  <si>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</si>
  <si>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</si>
  <si>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</si>
  <si>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</si>
  <si>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</si>
  <si>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</si>
  <si>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</si>
  <si>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</si>
  <si>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</si>
  <si>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</si>
  <si>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</si>
  <si>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</si>
  <si>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</si>
  <si>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</si>
  <si>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</si>
  <si>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</si>
  <si>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</si>
  <si>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</si>
  <si>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</si>
  <si>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</si>
  <si>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</si>
  <si>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</si>
  <si>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</si>
  <si>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</si>
  <si>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</si>
  <si>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</si>
  <si>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</si>
  <si>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</si>
  <si>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</si>
  <si>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</si>
  <si>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</si>
  <si>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</si>
  <si>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</si>
  <si>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</si>
  <si>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</si>
  <si>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</si>
  <si>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</si>
  <si>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</si>
  <si>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</si>
  <si>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</si>
  <si>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</si>
  <si>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</si>
  <si>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</si>
  <si>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</si>
  <si>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</si>
  <si>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</si>
  <si>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</si>
  <si>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</si>
  <si>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</si>
  <si>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</si>
  <si>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</si>
  <si>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</si>
  <si>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</si>
  <si>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</si>
  <si>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</si>
  <si>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</si>
  <si>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</si>
  <si>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</si>
  <si>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</si>
  <si>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</si>
  <si>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</si>
  <si>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</si>
  <si>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</si>
  <si>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</si>
  <si>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</si>
  <si>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</si>
  <si>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</si>
  <si>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</si>
  <si>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</si>
  <si>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</si>
  <si>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</si>
  <si>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</si>
  <si>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</si>
  <si>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</si>
  <si>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</si>
  <si>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</si>
  <si>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</si>
  <si>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</si>
  <si>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</si>
  <si>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</si>
  <si>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</si>
  <si>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</si>
  <si>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</si>
  <si>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</si>
  <si>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</si>
  <si>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</si>
  <si>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</si>
  <si>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</si>
  <si>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</si>
  <si>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</si>
  <si>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</si>
  <si>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</si>
  <si>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</si>
  <si>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</si>
  <si>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</si>
  <si>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</si>
  <si>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</si>
  <si>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</si>
  <si>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</si>
  <si>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</si>
  <si>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</si>
  <si>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</si>
  <si>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</si>
  <si>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</si>
  <si>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</si>
  <si>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</si>
  <si>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</si>
  <si>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</si>
  <si>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</si>
  <si>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</si>
  <si>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</si>
  <si>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</si>
  <si>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</si>
  <si>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</si>
  <si>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</si>
  <si>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</si>
  <si>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</si>
  <si>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</si>
  <si>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</si>
  <si>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</si>
  <si>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</si>
  <si>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</si>
  <si>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</si>
  <si>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</si>
  <si>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</si>
  <si>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</si>
  <si>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</si>
  <si>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</si>
  <si>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</si>
  <si>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</si>
  <si>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</si>
  <si>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</si>
  <si>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</si>
  <si>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</si>
  <si>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</si>
  <si>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</si>
  <si>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</si>
  <si>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</si>
  <si>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</si>
  <si>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</si>
  <si>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</si>
  <si>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</si>
  <si>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</si>
  <si>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</si>
  <si>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</si>
  <si>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</si>
  <si>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</si>
  <si>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</si>
  <si>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</si>
  <si>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</si>
  <si>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</si>
  <si>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</si>
  <si>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</si>
  <si>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</si>
  <si>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</si>
  <si>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</si>
  <si>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</si>
  <si>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</si>
  <si>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</si>
  <si>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</si>
  <si>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</si>
  <si>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</si>
  <si>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</si>
  <si>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</si>
  <si>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</si>
  <si>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</si>
  <si>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</si>
  <si>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</si>
  <si>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</si>
  <si>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</si>
  <si>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</si>
  <si>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</si>
  <si>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</si>
  <si>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</si>
  <si>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</si>
  <si>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</si>
  <si>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</si>
  <si>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</si>
  <si>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</si>
  <si>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</si>
  <si>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</si>
  <si>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</si>
  <si>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</si>
  <si>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</si>
  <si>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</si>
  <si>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</si>
  <si>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</si>
  <si>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</si>
  <si>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</si>
  <si>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</si>
  <si>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</si>
  <si>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</si>
  <si>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</si>
  <si>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</si>
  <si>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</si>
  <si>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</si>
  <si>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</si>
  <si>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</si>
  <si>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</si>
  <si>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</si>
  <si>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</si>
  <si>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</si>
  <si>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</si>
  <si>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</si>
  <si>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</si>
  <si>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</si>
  <si>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</si>
  <si>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</si>
  <si>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</si>
  <si>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</si>
  <si>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</si>
  <si>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</si>
  <si>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</si>
  <si>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</si>
  <si>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</si>
  <si>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</si>
  <si>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</si>
  <si>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</si>
  <si>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</si>
  <si>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</si>
  <si>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</si>
  <si>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</si>
  <si>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</si>
  <si>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</si>
  <si>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</si>
  <si>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</si>
  <si>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</si>
  <si>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</si>
  <si>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</si>
  <si>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</si>
  <si>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</si>
  <si>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</si>
  <si>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</si>
  <si>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</si>
  <si>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</si>
  <si>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</si>
  <si>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</si>
  <si>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</si>
  <si>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</si>
  <si>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</si>
  <si>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</si>
  <si>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</si>
  <si>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</si>
  <si>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</si>
  <si>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</si>
  <si>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</si>
  <si>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</si>
  <si>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</si>
  <si>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</si>
  <si>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</si>
  <si>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</si>
  <si>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</si>
  <si>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</si>
  <si>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</si>
  <si>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</si>
  <si>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</si>
  <si>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</si>
  <si>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</si>
  <si>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</si>
  <si>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</si>
  <si>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</si>
  <si>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</si>
  <si>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</si>
  <si>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</si>
  <si>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</si>
  <si>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</si>
  <si>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</si>
  <si>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</si>
  <si>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</si>
  <si>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</si>
  <si>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</si>
  <si>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</si>
  <si>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</si>
  <si>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</si>
  <si>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</si>
  <si>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</si>
  <si>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</si>
  <si>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</si>
  <si>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</si>
  <si>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</si>
  <si>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</si>
  <si>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</si>
  <si>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</si>
  <si>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</si>
  <si>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</si>
  <si>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</si>
  <si>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</si>
  <si>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</si>
  <si>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</si>
  <si>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</si>
  <si>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</si>
  <si>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</si>
  <si>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</si>
  <si>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</si>
  <si>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</si>
  <si>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</si>
  <si>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</si>
  <si>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</si>
  <si>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</si>
  <si>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</si>
  <si>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</si>
  <si>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</si>
  <si>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</si>
  <si>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</si>
  <si>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</si>
  <si>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</si>
  <si>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</si>
  <si>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</si>
  <si>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</si>
  <si>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</si>
  <si>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</si>
  <si>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</si>
  <si>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</si>
  <si>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</si>
  <si>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</si>
  <si>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</si>
  <si>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</si>
  <si>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</si>
  <si>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</si>
  <si>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</si>
  <si>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</si>
  <si>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</si>
  <si>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</si>
  <si>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</si>
  <si>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</si>
  <si>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</si>
  <si>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</si>
  <si>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</si>
  <si>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</si>
  <si>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</si>
  <si>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</si>
  <si>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</si>
  <si>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</si>
  <si>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</si>
  <si>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</si>
  <si>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</si>
  <si>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</si>
  <si>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</si>
  <si>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</si>
  <si>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</si>
  <si>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</si>
  <si>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</si>
  <si>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</si>
  <si>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</si>
  <si>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</si>
  <si>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</si>
  <si>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</si>
  <si>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</si>
  <si>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</si>
  <si>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</si>
  <si>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</si>
  <si>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</si>
  <si>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</si>
  <si>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</si>
  <si>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</si>
  <si>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</si>
  <si>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</si>
  <si>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</si>
  <si>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</si>
  <si>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</si>
  <si>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</si>
  <si>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</si>
  <si>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</si>
  <si>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</si>
  <si>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</si>
  <si>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</si>
  <si>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</si>
  <si>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</si>
  <si>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</si>
  <si>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</si>
  <si>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</si>
  <si>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</si>
  <si>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</si>
  <si>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</si>
  <si>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</si>
  <si>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</si>
  <si>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</si>
  <si>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</si>
  <si>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</si>
  <si>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</si>
  <si>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</si>
  <si>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</si>
  <si>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</si>
  <si>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</si>
  <si>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</si>
  <si>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</si>
  <si>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</si>
  <si>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</si>
  <si>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</si>
  <si>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</si>
  <si>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</si>
  <si>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</si>
  <si>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</si>
  <si>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</si>
  <si>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</si>
  <si>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</si>
  <si>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</si>
  <si>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</si>
  <si>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</si>
  <si>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</si>
  <si>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</si>
  <si>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</si>
  <si>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</si>
  <si>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</si>
  <si>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</si>
  <si>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</si>
  <si>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</si>
  <si>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</si>
  <si>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</si>
  <si>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</si>
  <si>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</si>
  <si>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</si>
  <si>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</si>
  <si>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</si>
  <si>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</si>
  <si>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</si>
  <si>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</si>
  <si>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</si>
  <si>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</si>
  <si>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</si>
  <si>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</si>
  <si>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</si>
  <si>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</si>
  <si>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</si>
  <si>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</si>
  <si>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</si>
  <si>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</si>
  <si>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</si>
  <si>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</si>
  <si>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</si>
  <si>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</si>
  <si>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</si>
  <si>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</si>
  <si>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</si>
  <si>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</si>
  <si>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</si>
  <si>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</si>
  <si>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</si>
  <si>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</si>
  <si>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</si>
  <si>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</si>
  <si>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</si>
  <si>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</si>
  <si>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</si>
  <si>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</si>
  <si>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</si>
  <si>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</si>
  <si>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</si>
  <si>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</si>
  <si>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</si>
  <si>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</si>
  <si>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</si>
  <si>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</si>
  <si>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</si>
  <si>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</si>
  <si>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</si>
  <si>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</si>
  <si>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</si>
  <si>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</si>
  <si>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</si>
  <si>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</si>
  <si>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</si>
  <si>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</si>
  <si>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</si>
  <si>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</si>
  <si>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</si>
  <si>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</si>
  <si>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</si>
  <si>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</si>
  <si>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</si>
  <si>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</si>
  <si>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</si>
  <si>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</si>
  <si>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</si>
  <si>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</si>
  <si>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</si>
  <si>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</si>
  <si>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</si>
  <si>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</si>
  <si>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</si>
  <si>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</si>
  <si>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</si>
  <si>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</si>
  <si>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</si>
  <si>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</si>
  <si>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</si>
  <si>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</si>
  <si>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</si>
  <si>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</si>
  <si>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</si>
  <si>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</si>
  <si>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</si>
  <si>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</si>
  <si>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</si>
  <si>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</si>
  <si>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</si>
  <si>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</si>
  <si>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</si>
  <si>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</si>
  <si>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</si>
  <si>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</si>
  <si>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</si>
  <si>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</si>
  <si>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</si>
  <si>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</si>
  <si>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</si>
  <si>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</si>
  <si>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</si>
  <si>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</si>
  <si>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</si>
  <si>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</si>
  <si>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</si>
  <si>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</si>
  <si>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</si>
  <si>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</si>
  <si>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</si>
  <si>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</si>
  <si>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</si>
  <si>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</si>
  <si>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</si>
  <si>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</si>
  <si>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</si>
  <si>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</si>
  <si>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</si>
  <si>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</si>
  <si>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</si>
  <si>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</si>
  <si>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</si>
  <si>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</si>
  <si>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</si>
  <si>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</si>
  <si>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</si>
  <si>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</si>
  <si>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</si>
  <si>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</si>
  <si>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</si>
  <si>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</si>
  <si>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</si>
  <si>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</si>
  <si>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</si>
  <si>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</si>
  <si>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</si>
  <si>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</si>
  <si>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</si>
  <si>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</si>
  <si>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</si>
  <si>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</si>
  <si>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</si>
  <si>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</si>
  <si>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</si>
  <si>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</si>
  <si>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</si>
  <si>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</si>
  <si>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</si>
  <si>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</si>
  <si>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</si>
  <si>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</si>
  <si>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</si>
  <si>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</si>
  <si>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</si>
  <si>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</si>
  <si>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</si>
  <si>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</si>
  <si>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</si>
  <si>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</si>
  <si>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</si>
  <si>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</si>
  <si>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</si>
  <si>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</si>
  <si>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</si>
  <si>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</si>
  <si>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</si>
  <si>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</si>
  <si>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</si>
  <si>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</si>
  <si>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</si>
  <si>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</si>
  <si>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</si>
  <si>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</si>
  <si>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</si>
  <si>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</si>
  <si>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</si>
  <si>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</si>
  <si>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</si>
  <si>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</si>
  <si>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</si>
  <si>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</si>
  <si>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</si>
  <si>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</si>
  <si>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</si>
  <si>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</si>
  <si>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</si>
  <si>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</si>
  <si>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</si>
  <si>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</si>
  <si>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</si>
  <si>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</si>
  <si>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</si>
  <si>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</si>
  <si>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</si>
  <si>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</si>
  <si>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</si>
  <si>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</si>
  <si>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</si>
  <si>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</si>
  <si>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</si>
  <si>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</si>
  <si>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</si>
  <si>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</si>
  <si>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</si>
  <si>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</si>
  <si>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</si>
  <si>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</si>
  <si>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</si>
  <si>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</si>
  <si>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</si>
  <si>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</si>
  <si>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</si>
  <si>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</si>
  <si>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</si>
  <si>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</si>
  <si>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</si>
  <si>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</si>
  <si>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</si>
  <si>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</si>
  <si>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</si>
  <si>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</si>
  <si>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</si>
  <si>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</si>
  <si>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</si>
  <si>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</si>
  <si>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</si>
  <si>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</si>
  <si>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</si>
  <si>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</si>
  <si>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</si>
  <si>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</si>
  <si>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</si>
  <si>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</si>
  <si>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</si>
  <si>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</si>
  <si>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</si>
  <si>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</si>
  <si>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</si>
  <si>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</si>
  <si>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</si>
  <si>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</si>
  <si>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</si>
  <si>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</si>
  <si>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</si>
  <si>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</si>
  <si>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</si>
  <si>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</si>
  <si>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</si>
  <si>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</si>
  <si>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</si>
  <si>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</si>
  <si>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</si>
  <si>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</si>
  <si>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</si>
  <si>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</si>
  <si>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</si>
  <si>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</si>
  <si>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</si>
  <si>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</si>
  <si>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</si>
  <si>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</si>
  <si>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</si>
  <si>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</si>
  <si>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</si>
  <si>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</si>
  <si>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</si>
  <si>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</si>
  <si>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</si>
  <si>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</si>
  <si>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</si>
  <si>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</si>
  <si>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</si>
  <si>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</si>
  <si>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</si>
  <si>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</si>
  <si>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</si>
  <si>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</si>
  <si>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</si>
  <si>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</si>
  <si>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</si>
  <si>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</si>
  <si>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</si>
  <si>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</si>
  <si>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</si>
  <si>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</si>
  <si>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</si>
  <si>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</si>
  <si>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</si>
  <si>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</si>
  <si>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</si>
  <si>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</si>
  <si>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</si>
  <si>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</si>
  <si>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</si>
  <si>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</si>
  <si>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</si>
  <si>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</si>
  <si>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</si>
  <si>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</si>
  <si>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</si>
  <si>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</si>
  <si>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</si>
  <si>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</si>
  <si>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</si>
  <si>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</si>
  <si>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</si>
  <si>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</si>
  <si>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</si>
  <si>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</si>
  <si>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</si>
  <si>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</si>
  <si>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</si>
  <si>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</si>
  <si>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</si>
  <si>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</si>
  <si>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</si>
  <si>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</si>
  <si>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</si>
  <si>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</si>
  <si>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</si>
  <si>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</si>
  <si>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</si>
  <si>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</si>
  <si>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</si>
  <si>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</si>
  <si>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</si>
  <si>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</si>
  <si>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</si>
  <si>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</si>
  <si>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</si>
  <si>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</si>
  <si>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</si>
  <si>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</si>
  <si>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</si>
  <si>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</si>
  <si>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</si>
  <si>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</si>
  <si>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</si>
  <si>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</si>
  <si>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</si>
  <si>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</si>
  <si>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</si>
  <si>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</si>
  <si>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</si>
  <si>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</si>
  <si>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</si>
  <si>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</si>
  <si>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</si>
  <si>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</si>
  <si>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</si>
  <si>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</si>
  <si>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</si>
  <si>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</si>
  <si>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</si>
  <si>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</si>
  <si>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</si>
  <si>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</si>
  <si>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</si>
  <si>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</si>
  <si>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</si>
  <si>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</si>
  <si>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</si>
  <si>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</si>
  <si>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</si>
  <si>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</si>
  <si>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</si>
  <si>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</si>
  <si>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</si>
  <si>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</si>
  <si>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</si>
  <si>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</si>
  <si>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</si>
  <si>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</si>
  <si>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</si>
  <si>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</si>
  <si>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</si>
  <si>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</si>
  <si>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</si>
  <si>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</si>
  <si>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</si>
  <si>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</si>
  <si>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</si>
  <si>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</si>
  <si>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</si>
  <si>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</si>
  <si>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</si>
  <si>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</si>
  <si>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</si>
  <si>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</si>
  <si>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</si>
  <si>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</si>
  <si>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</si>
  <si>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</si>
  <si>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</si>
  <si>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</si>
  <si>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</si>
  <si>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</si>
  <si>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</si>
  <si>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</si>
  <si>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</si>
  <si>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</si>
  <si>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</si>
  <si>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</si>
  <si>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</si>
  <si>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</si>
  <si>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</si>
  <si>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</si>
  <si>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</si>
  <si>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</si>
  <si>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</si>
  <si>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</si>
  <si>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</si>
  <si>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</si>
  <si>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</si>
  <si>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</si>
  <si>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</si>
  <si>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</si>
  <si>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</si>
  <si>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</si>
  <si>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</si>
  <si>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</si>
  <si>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</si>
  <si>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</si>
  <si>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</si>
  <si>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</si>
  <si>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</si>
  <si>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</si>
  <si>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</si>
  <si>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</si>
  <si>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</si>
  <si>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</si>
  <si>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</si>
  <si>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</si>
  <si>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</si>
  <si>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</si>
  <si>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</si>
  <si>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</si>
  <si>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</si>
  <si>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</si>
  <si>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</si>
  <si>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</si>
  <si>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</si>
  <si>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</si>
  <si>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</si>
  <si>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</si>
  <si>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</si>
  <si>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</si>
  <si>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</si>
  <si>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</si>
  <si>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</si>
  <si>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</si>
  <si>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</si>
  <si>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</si>
  <si>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</si>
  <si>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</si>
  <si>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</si>
  <si>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</si>
  <si>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</si>
  <si>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</si>
  <si>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</si>
  <si>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</si>
  <si>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</si>
  <si>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</si>
  <si>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</si>
  <si>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</si>
  <si>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</si>
  <si>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</si>
  <si>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</si>
  <si>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</si>
  <si>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</si>
  <si>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</si>
  <si>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</si>
  <si>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</si>
  <si>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</si>
  <si>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</si>
  <si>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</si>
  <si>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</si>
  <si>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</si>
  <si>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</si>
  <si>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</si>
  <si>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</si>
  <si>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</si>
  <si>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</si>
  <si>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</si>
  <si>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</si>
  <si>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</si>
  <si>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</si>
  <si>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</si>
  <si>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</si>
  <si>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</si>
  <si>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</si>
  <si>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</si>
  <si>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</si>
  <si>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</si>
  <si>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</si>
  <si>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</si>
  <si>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</si>
  <si>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</si>
  <si>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</si>
  <si>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</si>
  <si>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</si>
  <si>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</si>
  <si>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</si>
  <si>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</si>
  <si>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</si>
  <si>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</si>
  <si>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</si>
  <si>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</si>
  <si>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</si>
  <si>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</si>
  <si>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</si>
  <si>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</si>
  <si>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</si>
  <si>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</si>
  <si>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</si>
  <si>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</si>
  <si>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</si>
  <si>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</si>
  <si>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</si>
  <si>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</si>
  <si>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</si>
  <si>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</si>
  <si>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</si>
  <si>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</si>
  <si>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</si>
  <si>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</si>
  <si>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</si>
  <si>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</si>
  <si>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</si>
  <si>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</si>
  <si>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</si>
  <si>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</si>
  <si>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</si>
  <si>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</si>
  <si>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</si>
  <si>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</si>
  <si>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</si>
  <si>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</si>
  <si>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</si>
  <si>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</si>
  <si>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</si>
  <si>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</si>
  <si>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</si>
  <si>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</si>
  <si>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</si>
  <si>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</si>
  <si>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</si>
  <si>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</si>
  <si>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</si>
  <si>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</si>
  <si>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</si>
  <si>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</si>
  <si>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</si>
  <si>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</si>
  <si>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</si>
  <si>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</si>
  <si>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</si>
  <si>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</si>
  <si>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</si>
  <si>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</si>
  <si>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</si>
  <si>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</si>
  <si>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</si>
  <si>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</si>
  <si>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</si>
  <si>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</si>
  <si>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</si>
  <si>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</si>
  <si>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</si>
  <si>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</si>
  <si>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</si>
  <si>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</si>
  <si>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</si>
  <si>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</si>
  <si>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</si>
  <si>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</si>
  <si>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</si>
  <si>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</si>
  <si>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</si>
  <si>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</si>
  <si>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</si>
  <si>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</si>
  <si>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</si>
  <si>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</si>
  <si>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</si>
  <si>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</si>
  <si>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</si>
  <si>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</si>
  <si>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</si>
  <si>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</si>
  <si>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</si>
  <si>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</si>
  <si>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</si>
  <si>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</si>
  <si>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</si>
  <si>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</si>
  <si>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</si>
  <si>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</si>
  <si>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</si>
  <si>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</si>
  <si>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</si>
  <si>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</si>
  <si>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</si>
  <si>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</si>
  <si>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</si>
  <si>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</si>
  <si>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</si>
  <si>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</si>
  <si>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</si>
  <si>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</si>
  <si>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</si>
  <si>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</si>
  <si>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</si>
  <si>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</si>
  <si>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</si>
  <si>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</si>
  <si>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</si>
  <si>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</si>
  <si>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</si>
  <si>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</si>
  <si>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</si>
  <si>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</si>
  <si>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</si>
  <si>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</si>
  <si>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</si>
  <si>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</si>
  <si>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</si>
  <si>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</si>
  <si>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</si>
  <si>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</si>
  <si>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</si>
  <si>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</si>
  <si>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</si>
  <si>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</si>
  <si>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</si>
  <si>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</si>
  <si>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</si>
  <si>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</si>
  <si>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</si>
  <si>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</si>
  <si>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</si>
  <si>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</si>
  <si>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</si>
  <si>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</si>
  <si>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</si>
  <si>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</si>
  <si>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</si>
  <si>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</si>
  <si>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</si>
  <si>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</si>
  <si>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</si>
  <si>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</si>
  <si>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</si>
  <si>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</si>
  <si>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</si>
  <si>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</si>
  <si>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</si>
  <si>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</si>
  <si>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</si>
  <si>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</si>
  <si>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</si>
  <si>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</si>
  <si>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</si>
  <si>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</si>
  <si>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</si>
  <si>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</si>
  <si>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</si>
  <si>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</si>
  <si>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</si>
  <si>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</si>
  <si>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</si>
  <si>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</si>
  <si>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</si>
  <si>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</si>
  <si>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</si>
  <si>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</si>
  <si>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</si>
  <si>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</si>
  <si>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</si>
  <si>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</si>
  <si>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</si>
  <si>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</si>
  <si>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</si>
  <si>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</si>
  <si>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</si>
  <si>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</si>
  <si>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</si>
  <si>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</si>
  <si>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</si>
  <si>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</si>
  <si>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</si>
  <si>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</si>
  <si>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</si>
  <si>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</si>
  <si>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</si>
  <si>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</si>
  <si>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</si>
  <si>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</si>
  <si>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</si>
  <si>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</si>
  <si>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</si>
  <si>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</si>
  <si>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</si>
  <si>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</si>
  <si>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</si>
  <si>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</si>
  <si>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</si>
  <si>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</si>
  <si>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</si>
  <si>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</si>
  <si>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</si>
  <si>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</si>
  <si>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</si>
  <si>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</si>
  <si>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</si>
  <si>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</si>
  <si>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</si>
  <si>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</si>
  <si>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</si>
  <si>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</si>
  <si>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</si>
  <si>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</si>
  <si>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</si>
  <si>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</si>
  <si>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</si>
  <si>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</si>
  <si>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</si>
  <si>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</si>
  <si>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</si>
  <si>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</si>
  <si>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</si>
  <si>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</si>
  <si>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</si>
  <si>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</si>
  <si>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</si>
  <si>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</si>
  <si>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</si>
  <si>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</si>
  <si>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</si>
  <si>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</si>
  <si>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</si>
  <si>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</si>
  <si>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</si>
  <si>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</si>
  <si>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</si>
  <si>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</si>
  <si>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</si>
  <si>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</si>
  <si>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</si>
  <si>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</si>
  <si>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</si>
  <si>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</si>
  <si>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</si>
  <si>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</si>
  <si>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</si>
  <si>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</si>
  <si>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</si>
  <si>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</si>
  <si>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</si>
  <si>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</si>
  <si>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</si>
  <si>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</si>
  <si>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</si>
  <si>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</si>
  <si>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</si>
  <si>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</si>
  <si>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</si>
  <si>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</si>
  <si>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</si>
  <si>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</si>
  <si>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</si>
  <si>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</si>
  <si>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</si>
  <si>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</si>
  <si>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</si>
  <si>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</si>
  <si>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</si>
  <si>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</si>
  <si>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</si>
  <si>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</si>
  <si>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</si>
  <si>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</si>
  <si>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</si>
  <si>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</si>
  <si>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</si>
  <si>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</si>
  <si>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</si>
  <si>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</si>
  <si>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</si>
  <si>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</si>
  <si>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</si>
  <si>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</si>
  <si>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</si>
  <si>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</si>
  <si>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</si>
  <si>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</si>
  <si>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</si>
  <si>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</si>
  <si>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</si>
  <si>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</si>
  <si>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</si>
  <si>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</si>
  <si>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</si>
  <si>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</si>
  <si>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</si>
  <si>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</si>
  <si>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</si>
  <si>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</si>
  <si>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</si>
  <si>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</si>
  <si>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</si>
  <si>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</si>
  <si>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</si>
  <si>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</si>
  <si>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</si>
  <si>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</si>
  <si>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</si>
  <si>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</si>
  <si>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</si>
  <si>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</si>
  <si>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</si>
  <si>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</si>
  <si>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</si>
  <si>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</si>
  <si>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</si>
  <si>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</si>
  <si>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</si>
  <si>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</si>
  <si>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</si>
  <si>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</si>
  <si>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</si>
  <si>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</si>
  <si>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</si>
  <si>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</si>
  <si>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</si>
  <si>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</si>
  <si>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</si>
  <si>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</si>
  <si>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</si>
  <si>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</si>
  <si>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</si>
  <si>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</si>
  <si>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</si>
  <si>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</si>
  <si>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</si>
  <si>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</si>
  <si>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</si>
  <si>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</si>
  <si>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</si>
  <si>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</si>
  <si>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</si>
  <si>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</si>
  <si>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</si>
  <si>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</si>
  <si>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</si>
  <si>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</si>
  <si>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</si>
  <si>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</si>
  <si>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</si>
  <si>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</si>
  <si>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</si>
  <si>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</si>
  <si>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</si>
  <si>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</si>
  <si>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</si>
  <si>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</si>
  <si>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</si>
  <si>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</si>
  <si>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</si>
  <si>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</si>
  <si>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</si>
  <si>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</si>
  <si>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</si>
  <si>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</si>
  <si>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</si>
  <si>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</si>
  <si>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</si>
  <si>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</si>
  <si>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</si>
  <si>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</si>
  <si>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</si>
  <si>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</si>
  <si>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</si>
  <si>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</si>
  <si>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</si>
  <si>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</si>
  <si>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</si>
  <si>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</si>
  <si>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</si>
  <si>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</si>
  <si>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</si>
  <si>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</si>
  <si>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</si>
  <si>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</si>
  <si>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</si>
  <si>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</si>
  <si>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</si>
  <si>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</si>
  <si>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</si>
  <si>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</si>
  <si>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</si>
  <si>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</si>
  <si>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</si>
  <si>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</si>
  <si>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</si>
  <si>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</si>
  <si>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</si>
  <si>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</si>
  <si>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</si>
  <si>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</si>
  <si>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</si>
  <si>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</si>
  <si>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</si>
  <si>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</si>
  <si>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</si>
  <si>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</si>
  <si>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</si>
  <si>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</si>
  <si>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</si>
  <si>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</si>
  <si>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</si>
  <si>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</si>
  <si>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</si>
  <si>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</si>
  <si>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</si>
  <si>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</si>
  <si>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</si>
  <si>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</si>
  <si>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</si>
  <si>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</si>
  <si>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</si>
  <si>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</si>
  <si>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</si>
  <si>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</si>
  <si>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</si>
  <si>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</si>
  <si>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</si>
  <si>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</si>
  <si>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</si>
  <si>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</si>
  <si>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</si>
  <si>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</si>
  <si>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</si>
  <si>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</si>
  <si>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</si>
  <si>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</si>
  <si>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</si>
  <si>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</si>
  <si>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</si>
  <si>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</si>
  <si>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</si>
  <si>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</si>
  <si>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</si>
  <si>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</si>
  <si>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</si>
  <si>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</si>
  <si>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</si>
  <si>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</si>
  <si>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</si>
  <si>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</si>
  <si>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</si>
  <si>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</si>
  <si>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</si>
  <si>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</si>
  <si>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</si>
  <si>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</si>
  <si>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</si>
  <si>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</si>
  <si>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</si>
  <si>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</si>
  <si>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</si>
  <si>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</si>
  <si>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</si>
  <si>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</si>
  <si>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</si>
  <si>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</si>
  <si>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</si>
  <si>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</si>
  <si>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</si>
  <si>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</si>
  <si>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</si>
  <si>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</si>
  <si>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</si>
  <si>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</si>
  <si>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</si>
  <si>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</si>
  <si>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</si>
  <si>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</si>
  <si>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</si>
  <si>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</si>
  <si>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</si>
  <si>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</si>
  <si>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</si>
  <si>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</si>
  <si>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</si>
  <si>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</si>
  <si>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</si>
  <si>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</si>
  <si>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</si>
  <si>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</si>
  <si>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</si>
  <si>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</si>
  <si>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</si>
  <si>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</si>
  <si>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</si>
  <si>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</si>
  <si>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</si>
  <si>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</si>
  <si>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</si>
  <si>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</si>
  <si>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</si>
  <si>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</si>
  <si>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</si>
  <si>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</si>
  <si>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</si>
  <si>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</si>
  <si>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</si>
  <si>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</si>
  <si>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</si>
  <si>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</si>
  <si>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</si>
  <si>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</si>
  <si>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</si>
  <si>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</si>
  <si>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</si>
  <si>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</si>
  <si>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</si>
  <si>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</si>
  <si>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</si>
  <si>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</si>
  <si>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</si>
  <si>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</si>
  <si>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</si>
  <si>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</si>
  <si>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</si>
  <si>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</si>
  <si>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</si>
  <si>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</si>
  <si>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</si>
  <si>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</si>
  <si>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</si>
  <si>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</si>
  <si>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</si>
  <si>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</si>
  <si>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</si>
  <si>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</si>
  <si>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</si>
  <si>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</si>
  <si>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</si>
  <si>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</si>
  <si>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</si>
  <si>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</si>
  <si>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</si>
  <si>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</si>
  <si>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</si>
  <si>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</si>
  <si>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</si>
  <si>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</si>
  <si>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</si>
  <si>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</si>
  <si>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</si>
  <si>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</si>
  <si>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</si>
  <si>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</si>
  <si>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</si>
  <si>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</si>
  <si>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</si>
  <si>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</si>
  <si>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</si>
  <si>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</si>
  <si>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</si>
  <si>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</si>
  <si>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</si>
  <si>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</si>
  <si>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</si>
  <si>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</si>
  <si>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</si>
  <si>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</si>
  <si>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</si>
  <si>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</si>
  <si>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</si>
  <si>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</si>
  <si>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</si>
  <si>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</si>
  <si>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</si>
  <si>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</si>
  <si>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</si>
  <si>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</si>
  <si>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</si>
  <si>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</si>
  <si>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</si>
  <si>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</si>
  <si>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</si>
  <si>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</si>
  <si>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</si>
  <si>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</si>
  <si>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</si>
  <si>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</si>
  <si>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</si>
  <si>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</si>
  <si>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</si>
  <si>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</si>
  <si>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</si>
  <si>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</si>
  <si>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</si>
  <si>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</si>
  <si>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</si>
  <si>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</si>
  <si>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</si>
  <si>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</si>
  <si>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</si>
  <si>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</si>
  <si>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</si>
  <si>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</si>
  <si>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</si>
  <si>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</si>
  <si>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</si>
  <si>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</si>
  <si>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</si>
  <si>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</si>
  <si>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</si>
  <si>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</si>
  <si>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</si>
  <si>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</si>
  <si>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</si>
  <si>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</si>
  <si>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</si>
  <si>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</si>
  <si>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</si>
  <si>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</si>
  <si>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</si>
  <si>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</si>
  <si>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</si>
  <si>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</si>
  <si>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</si>
  <si>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</si>
  <si>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</si>
  <si>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</si>
  <si>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</si>
  <si>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</si>
  <si>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</si>
  <si>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</si>
  <si>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</si>
  <si>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</si>
  <si>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</si>
  <si>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</si>
  <si>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</si>
  <si>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</si>
  <si>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</si>
  <si>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</si>
  <si>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</si>
  <si>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</si>
  <si>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</si>
  <si>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</si>
  <si>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</si>
  <si>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</si>
  <si>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</si>
  <si>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</si>
  <si>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</si>
  <si>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</si>
  <si>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</si>
  <si>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</si>
  <si>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</si>
  <si>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</si>
  <si>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</si>
  <si>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</si>
  <si>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</si>
  <si>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</si>
  <si>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</si>
  <si>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</si>
  <si>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</si>
  <si>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</si>
  <si>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</si>
  <si>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</si>
  <si>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</si>
  <si>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</si>
  <si>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</si>
  <si>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</si>
  <si>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</si>
  <si>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</si>
  <si>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</si>
  <si>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</si>
  <si>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</si>
  <si>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</si>
  <si>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</si>
  <si>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</si>
  <si>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</si>
  <si>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</si>
  <si>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</si>
  <si>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</si>
  <si>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</si>
  <si>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</si>
  <si>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</si>
  <si>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</si>
  <si>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</si>
  <si>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</si>
  <si>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</si>
  <si>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</si>
  <si>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</si>
  <si>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</si>
  <si>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</si>
  <si>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</si>
  <si>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</si>
  <si>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</si>
  <si>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</si>
  <si>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</si>
  <si>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</si>
  <si>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</si>
  <si>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</si>
  <si>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</si>
  <si>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</si>
  <si>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</si>
  <si>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</si>
  <si>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</si>
  <si>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</si>
  <si>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</si>
  <si>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</si>
  <si>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</si>
  <si>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</si>
  <si>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</si>
  <si>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</si>
  <si>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</si>
  <si>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</si>
  <si>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</si>
  <si>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</si>
  <si>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</si>
  <si>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</si>
  <si>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</si>
  <si>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</si>
  <si>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</si>
  <si>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</si>
  <si>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</si>
  <si>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</si>
  <si>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</si>
  <si>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</si>
  <si>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</si>
  <si>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</si>
  <si>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</si>
  <si>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</si>
  <si>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</si>
  <si>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</si>
  <si>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</si>
  <si>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</si>
  <si>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</si>
  <si>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</si>
  <si>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</si>
  <si>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</si>
  <si>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</si>
  <si>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</si>
  <si>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</si>
  <si>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</si>
  <si>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</si>
  <si>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</si>
  <si>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</si>
  <si>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</si>
  <si>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</si>
  <si>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</si>
  <si>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</si>
  <si>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</si>
  <si>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</si>
  <si>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</si>
  <si>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</si>
  <si>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</si>
  <si>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</si>
  <si>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</si>
  <si>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</si>
  <si>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</si>
  <si>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</si>
  <si>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</si>
  <si>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</si>
  <si>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</si>
  <si>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</si>
  <si>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</si>
  <si>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</si>
  <si>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</si>
  <si>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</si>
  <si>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</si>
  <si>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</si>
  <si>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</si>
  <si>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</si>
  <si>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</si>
  <si>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</si>
  <si>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</si>
  <si>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</si>
  <si>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</si>
  <si>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</si>
  <si>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</si>
  <si>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</si>
  <si>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</si>
  <si>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</si>
  <si>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</si>
  <si>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</si>
  <si>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</si>
  <si>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</si>
  <si>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</si>
  <si>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</si>
  <si>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</si>
  <si>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</si>
  <si>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</si>
  <si>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</si>
  <si>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</si>
  <si>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</si>
  <si>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</si>
  <si>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</si>
  <si>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</si>
  <si>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</si>
  <si>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</si>
  <si>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</si>
  <si>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</si>
  <si>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</si>
  <si>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</si>
  <si>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</si>
  <si>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</si>
  <si>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</si>
  <si>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</si>
  <si>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</si>
  <si>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</si>
  <si>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</si>
  <si>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</si>
  <si>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</si>
  <si>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</si>
  <si>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</si>
  <si>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</si>
  <si>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</si>
  <si>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</si>
  <si>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</si>
  <si>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</si>
  <si>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</si>
  <si>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</si>
  <si>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</si>
  <si>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</si>
  <si>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</si>
  <si>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</si>
  <si>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</si>
  <si>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</si>
  <si>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</si>
  <si>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</si>
  <si>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</si>
  <si>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</si>
  <si>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</si>
  <si>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</si>
  <si>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</si>
  <si>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</si>
  <si>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</si>
  <si>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</si>
  <si>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</si>
  <si>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</si>
  <si>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</si>
  <si>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</si>
  <si>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</si>
  <si>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</si>
  <si>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</si>
  <si>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</si>
  <si>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</si>
  <si>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</si>
  <si>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</si>
  <si>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</si>
  <si>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</si>
  <si>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</si>
  <si>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</si>
  <si>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</si>
  <si>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</si>
  <si>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</si>
  <si>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</si>
  <si>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</si>
  <si>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</si>
  <si>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</si>
  <si>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</si>
  <si>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</si>
  <si>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</si>
  <si>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</si>
  <si>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</si>
  <si>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</si>
  <si>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</si>
  <si>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</si>
  <si>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</si>
  <si>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</si>
  <si>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</si>
  <si>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</si>
  <si>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</si>
  <si>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</si>
  <si>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</si>
  <si>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</si>
  <si>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</si>
  <si>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</si>
  <si>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</si>
  <si>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</si>
  <si>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</si>
  <si>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</si>
  <si>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</si>
  <si>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</si>
  <si>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</si>
  <si>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</si>
  <si>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</si>
  <si>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</si>
  <si>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</si>
  <si>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</si>
  <si>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</si>
  <si>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</si>
  <si>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</si>
  <si>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</si>
  <si>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</si>
  <si>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</si>
  <si>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</si>
  <si>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</si>
  <si>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</si>
  <si>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</si>
  <si>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</si>
  <si>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</si>
  <si>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</si>
  <si>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</si>
  <si>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</si>
  <si>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</si>
  <si>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</si>
  <si>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</si>
  <si>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</si>
  <si>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</si>
  <si>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</si>
  <si>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</si>
  <si>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</si>
  <si>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</si>
  <si>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</si>
  <si>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</si>
  <si>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</si>
  <si>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</si>
  <si>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</si>
  <si>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</si>
  <si>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</si>
  <si>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</si>
  <si>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</si>
  <si>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</si>
  <si>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</si>
  <si>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</si>
  <si>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</si>
  <si>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</si>
  <si>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</si>
  <si>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</si>
  <si>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</si>
  <si>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</si>
  <si>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</si>
  <si>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</si>
  <si>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</si>
  <si>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</si>
  <si>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</si>
  <si>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</si>
  <si>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</si>
  <si>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</si>
  <si>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</si>
  <si>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</si>
  <si>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</si>
  <si>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</si>
  <si>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</si>
  <si>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</si>
  <si>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</si>
  <si>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</si>
  <si>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</si>
  <si>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</si>
  <si>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</si>
  <si>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</si>
  <si>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</si>
  <si>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</si>
  <si>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</si>
  <si>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</si>
  <si>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</si>
  <si>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</si>
  <si>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</si>
  <si>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</si>
  <si>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</si>
  <si>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</si>
  <si>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</si>
  <si>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</si>
  <si>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</si>
  <si>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</si>
  <si>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</si>
  <si>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</si>
  <si>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</si>
  <si>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</si>
  <si>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</si>
  <si>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</si>
  <si>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</si>
  <si>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</si>
  <si>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</si>
  <si>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</si>
  <si>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</si>
  <si>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</si>
  <si>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</si>
  <si>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</si>
  <si>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</si>
  <si>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</si>
  <si>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</si>
  <si>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</si>
  <si>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</si>
  <si>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</si>
  <si>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</si>
  <si>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</si>
  <si>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</si>
  <si>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</si>
  <si>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</si>
  <si>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</si>
  <si>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</si>
  <si>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</si>
  <si>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</si>
  <si>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</si>
  <si>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</si>
  <si>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</si>
  <si>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</si>
  <si>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</si>
  <si>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</si>
  <si>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</si>
  <si>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</si>
  <si>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</si>
  <si>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</si>
  <si>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</si>
  <si>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</si>
  <si>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</si>
  <si>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</si>
  <si>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</si>
  <si>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</si>
  <si>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</si>
  <si>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</si>
  <si>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</si>
  <si>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</si>
  <si>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</si>
  <si>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</si>
  <si>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</si>
  <si>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</si>
  <si>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</si>
  <si>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</si>
  <si>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</si>
  <si>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</si>
  <si>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</si>
  <si>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</si>
  <si>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</si>
  <si>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</si>
  <si>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</si>
  <si>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</si>
  <si>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</si>
  <si>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</si>
  <si>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</si>
  <si>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</si>
  <si>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</si>
  <si>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</si>
  <si>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</si>
  <si>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</si>
  <si>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</si>
  <si>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</si>
  <si>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</si>
  <si>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</si>
  <si>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</si>
  <si>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</si>
  <si>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</si>
  <si>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</si>
  <si>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</si>
  <si>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</si>
  <si>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</si>
  <si>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</si>
  <si>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</si>
  <si>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</si>
  <si>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</si>
  <si>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</si>
  <si>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</si>
  <si>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</si>
  <si>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</si>
  <si>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</si>
  <si>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</si>
  <si>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</si>
  <si>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</si>
  <si>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</si>
  <si>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</si>
  <si>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</si>
  <si>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</si>
  <si>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</si>
  <si>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</si>
  <si>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</si>
  <si>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</si>
  <si>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</si>
  <si>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</si>
  <si>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</si>
  <si>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</si>
  <si>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</si>
  <si>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</si>
  <si>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</si>
  <si>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</si>
  <si>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</si>
  <si>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</si>
  <si>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</si>
  <si>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</si>
  <si>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</si>
  <si>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</si>
  <si>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</si>
  <si>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</si>
  <si>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</si>
  <si>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</si>
  <si>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</si>
  <si>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</si>
  <si>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</si>
  <si>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</si>
  <si>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</si>
  <si>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</si>
  <si>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</si>
  <si>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</si>
  <si>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</si>
  <si>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</si>
  <si>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</si>
  <si>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</si>
  <si>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</si>
  <si>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</si>
  <si>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</si>
  <si>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</si>
  <si>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</si>
  <si>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</si>
  <si>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</si>
  <si>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</si>
  <si>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</si>
  <si>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</si>
  <si>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</si>
  <si>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</si>
  <si>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</si>
  <si>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</si>
  <si>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</si>
  <si>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</si>
  <si>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</si>
  <si>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</si>
  <si>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</si>
  <si>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</si>
  <si>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</si>
  <si>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</si>
  <si>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</si>
  <si>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</si>
  <si>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</si>
  <si>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</si>
  <si>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</si>
  <si>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</si>
  <si>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</si>
  <si>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</si>
  <si>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</si>
  <si>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</si>
  <si>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</si>
  <si>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</si>
  <si>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</si>
  <si>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</si>
  <si>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</si>
  <si>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</si>
  <si>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</si>
  <si>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</si>
  <si>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</si>
  <si>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</si>
  <si>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</si>
  <si>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</si>
  <si>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</si>
  <si>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</si>
  <si>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</si>
  <si>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</si>
  <si>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</si>
  <si>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</si>
  <si>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</si>
  <si>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</si>
  <si>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</si>
  <si>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</si>
  <si>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</si>
  <si>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</si>
  <si>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</si>
  <si>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</si>
  <si>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</si>
  <si>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</si>
  <si>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</si>
  <si>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</si>
  <si>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</si>
  <si>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</si>
  <si>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</si>
  <si>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</si>
  <si>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</si>
  <si>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</si>
  <si>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</si>
  <si>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</si>
  <si>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</si>
  <si>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</si>
  <si>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</si>
  <si>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</si>
  <si>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</si>
  <si>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</si>
  <si>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</si>
  <si>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</si>
  <si>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</si>
  <si>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</si>
  <si>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</si>
  <si>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</si>
  <si>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</si>
  <si>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</si>
  <si>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</si>
  <si>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</si>
  <si>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</si>
  <si>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</si>
  <si>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</si>
  <si>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</si>
  <si>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</si>
  <si>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</si>
  <si>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</si>
  <si>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</si>
  <si>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</si>
  <si>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</si>
  <si>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</si>
  <si>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</si>
  <si>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</si>
  <si>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</si>
  <si>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</si>
  <si>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</si>
  <si>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</si>
  <si>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</si>
  <si>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</si>
  <si>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</si>
  <si>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</si>
  <si>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</si>
  <si>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</si>
  <si>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</si>
  <si>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</si>
  <si>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</si>
  <si>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</si>
  <si>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</si>
  <si>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</si>
  <si>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</si>
  <si>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</si>
  <si>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</si>
  <si>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</si>
  <si>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</si>
  <si>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</si>
  <si>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</si>
  <si>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</si>
  <si>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</si>
  <si>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</si>
  <si>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</si>
  <si>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</si>
  <si>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</si>
  <si>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</si>
  <si>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</si>
  <si>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</si>
  <si>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</si>
  <si>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</si>
  <si>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</si>
  <si>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</si>
  <si>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</si>
  <si>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</si>
  <si>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</si>
  <si>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</si>
  <si>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</si>
  <si>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</si>
  <si>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</si>
  <si>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</si>
  <si>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</si>
  <si>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</si>
  <si>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</si>
  <si>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</si>
  <si>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</si>
  <si>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</si>
  <si>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</si>
  <si>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</si>
  <si>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</si>
  <si>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</si>
  <si>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</si>
  <si>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</si>
  <si>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</si>
  <si>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</si>
  <si>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</si>
  <si>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</si>
  <si>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</si>
  <si>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</si>
  <si>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</si>
  <si>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</si>
  <si>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</si>
  <si>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</si>
  <si>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</si>
  <si>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</si>
  <si>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</si>
  <si>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</si>
  <si>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</si>
  <si>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</si>
  <si>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</si>
  <si>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</si>
  <si>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</si>
  <si>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</si>
  <si>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</si>
  <si>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</si>
  <si>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</si>
  <si>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</si>
  <si>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</si>
  <si>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</si>
  <si>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</si>
  <si>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</si>
  <si>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</si>
  <si>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</si>
  <si>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</si>
  <si>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</si>
  <si>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</si>
  <si>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</si>
  <si>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</si>
  <si>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</si>
  <si>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</si>
  <si>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</si>
  <si>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</si>
  <si>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</si>
  <si>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</si>
  <si>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</si>
  <si>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</si>
  <si>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</si>
  <si>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</si>
  <si>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</si>
  <si>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</si>
  <si>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</si>
  <si>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</si>
  <si>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</si>
  <si>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</si>
  <si>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</si>
  <si>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</si>
  <si>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</si>
  <si>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</si>
  <si>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</si>
  <si>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</si>
  <si>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</si>
  <si>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</si>
  <si>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</si>
  <si>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</si>
  <si>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</si>
  <si>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</si>
  <si>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</si>
  <si>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</si>
  <si>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</si>
  <si>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</si>
  <si>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</si>
  <si>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</si>
  <si>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</si>
  <si>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</si>
  <si>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</si>
  <si>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</si>
  <si>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</si>
  <si>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</si>
  <si>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</si>
  <si>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</si>
  <si>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</si>
  <si>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</si>
  <si>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</si>
  <si>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</si>
  <si>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</si>
  <si>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</si>
  <si>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</si>
  <si>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</si>
  <si>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</si>
  <si>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</si>
  <si>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</si>
  <si>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</si>
  <si>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</si>
  <si>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</si>
  <si>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</si>
  <si>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</si>
  <si>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</si>
  <si>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</si>
  <si>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</si>
  <si>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</si>
  <si>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</si>
  <si>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</si>
  <si>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</si>
  <si>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</si>
  <si>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</si>
  <si>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</si>
  <si>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</si>
  <si>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</si>
  <si>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</si>
  <si>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</si>
  <si>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</si>
  <si>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</si>
  <si>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</si>
  <si>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</si>
  <si>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</si>
  <si>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</si>
  <si>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</si>
  <si>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</si>
  <si>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</si>
  <si>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</si>
  <si>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</si>
  <si>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</si>
  <si>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</si>
  <si>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</si>
  <si>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</si>
  <si>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</si>
  <si>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</si>
  <si>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</si>
  <si>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</si>
  <si>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</si>
  <si>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</si>
  <si>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</si>
  <si>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</si>
  <si>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</si>
  <si>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</si>
  <si>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</si>
  <si>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</si>
  <si>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</si>
  <si>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</si>
  <si>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</si>
  <si>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</si>
  <si>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</si>
  <si>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</si>
  <si>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</si>
  <si>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</si>
  <si>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</si>
  <si>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</si>
  <si>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</si>
  <si>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</si>
  <si>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</si>
  <si>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</si>
  <si>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</si>
  <si>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</si>
  <si>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</si>
  <si>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</si>
  <si>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</si>
  <si>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</si>
  <si>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</si>
  <si>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</si>
  <si>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</si>
  <si>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</si>
  <si>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</si>
  <si>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</si>
  <si>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</si>
  <si>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</si>
  <si>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</si>
  <si>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</si>
  <si>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</si>
  <si>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</si>
  <si>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</si>
  <si>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</si>
  <si>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</si>
  <si>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</si>
  <si>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</si>
  <si>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</si>
  <si>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</si>
  <si>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</si>
  <si>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</si>
  <si>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</si>
  <si>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</si>
  <si>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</si>
  <si>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</si>
  <si>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</si>
  <si>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</si>
  <si>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</si>
  <si>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</si>
  <si>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</si>
  <si>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</si>
  <si>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</si>
  <si>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</si>
  <si>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</si>
  <si>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</si>
  <si>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</si>
  <si>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</si>
  <si>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</si>
  <si>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</si>
  <si>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</si>
  <si>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</si>
  <si>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</si>
  <si>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</si>
  <si>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</si>
  <si>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</si>
  <si>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</si>
  <si>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</si>
  <si>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</si>
  <si>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</si>
  <si>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</si>
  <si>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</si>
  <si>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</si>
  <si>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</si>
  <si>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</si>
  <si>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</si>
  <si>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</si>
  <si>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</si>
  <si>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</si>
  <si>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</si>
  <si>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</si>
  <si>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</si>
  <si>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</si>
  <si>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</si>
  <si>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</si>
  <si>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</si>
  <si>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</si>
  <si>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</si>
  <si>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</si>
  <si>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</si>
  <si>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</si>
  <si>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</si>
  <si>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</si>
  <si>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</si>
  <si>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</si>
  <si>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</si>
  <si>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</si>
  <si>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</si>
  <si>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</si>
  <si>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</si>
  <si>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</si>
  <si>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</si>
  <si>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</si>
  <si>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</si>
  <si>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</si>
  <si>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</si>
  <si>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</si>
  <si>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</si>
  <si>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</si>
  <si>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</si>
  <si>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</si>
  <si>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</si>
  <si>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</si>
  <si>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</si>
  <si>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</si>
  <si>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</si>
  <si>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</si>
  <si>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</si>
  <si>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</si>
  <si>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</si>
  <si>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</si>
  <si>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</si>
  <si>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</si>
  <si>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</si>
  <si>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</si>
  <si>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</si>
  <si>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</si>
  <si>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</si>
  <si>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</si>
  <si>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</si>
  <si>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</si>
  <si>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</si>
  <si>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</si>
  <si>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</si>
  <si>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</si>
  <si>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</si>
  <si>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</si>
  <si>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</si>
  <si>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</si>
  <si>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</si>
  <si>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</si>
  <si>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</si>
  <si>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</si>
  <si>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</si>
  <si>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</si>
  <si>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</si>
  <si>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</si>
  <si>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</si>
  <si>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</si>
  <si>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</si>
  <si>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</si>
  <si>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</si>
  <si>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</si>
  <si>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</si>
  <si>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</si>
  <si>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</si>
  <si>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</si>
  <si>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</si>
  <si>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</si>
  <si>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</si>
  <si>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</si>
  <si>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</si>
  <si>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</si>
  <si>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</si>
  <si>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</si>
  <si>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</si>
  <si>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</si>
  <si>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</si>
  <si>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</si>
  <si>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</si>
  <si>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</si>
  <si>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</si>
  <si>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</si>
  <si>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</si>
  <si>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</si>
  <si>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</si>
  <si>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</si>
  <si>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</si>
  <si>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</si>
  <si>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</si>
  <si>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</si>
  <si>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</si>
  <si>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</si>
  <si>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</si>
  <si>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</si>
  <si>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</si>
  <si>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</si>
  <si>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</si>
  <si>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</si>
  <si>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</si>
  <si>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</si>
  <si>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</si>
  <si>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</si>
  <si>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</si>
  <si>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</si>
  <si>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</si>
  <si>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</si>
  <si>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</si>
  <si>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</si>
  <si>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</si>
  <si>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</si>
  <si>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</si>
  <si>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</si>
  <si>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</si>
  <si>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</si>
  <si>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</si>
  <si>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</si>
  <si>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</si>
  <si>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</si>
  <si>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</si>
  <si>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</si>
  <si>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</si>
  <si>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</si>
  <si>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</si>
  <si>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</si>
  <si>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</si>
  <si>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</si>
  <si>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</si>
  <si>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</si>
  <si>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</si>
  <si>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</si>
  <si>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</si>
  <si>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</si>
  <si>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</si>
  <si>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</si>
  <si>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</si>
  <si>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</si>
  <si>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</si>
  <si>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</si>
  <si>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</si>
  <si>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</si>
  <si>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</si>
  <si>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</si>
  <si>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</si>
  <si>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</si>
  <si>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</si>
  <si>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</si>
  <si>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</si>
  <si>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</si>
  <si>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</si>
  <si>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</si>
  <si>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</si>
  <si>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</si>
  <si>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</si>
  <si>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</si>
  <si>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</si>
  <si>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</si>
  <si>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</si>
  <si>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</si>
  <si>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</si>
  <si>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</si>
  <si>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</si>
  <si>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</si>
  <si>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</si>
  <si>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</si>
  <si>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</si>
  <si>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</si>
  <si>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</si>
  <si>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</si>
  <si>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</si>
  <si>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</si>
  <si>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</si>
  <si>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</si>
  <si>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</si>
  <si>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</si>
  <si>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</si>
  <si>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</si>
  <si>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</si>
  <si>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</si>
  <si>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</si>
  <si>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</si>
  <si>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</si>
  <si>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</si>
  <si>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</si>
  <si>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</si>
  <si>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</si>
  <si>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</si>
  <si>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</si>
  <si>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</si>
  <si>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</si>
  <si>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</si>
  <si>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</si>
  <si>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</si>
  <si>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</si>
  <si>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</si>
  <si>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</si>
  <si>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</si>
  <si>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</si>
  <si>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</si>
  <si>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</si>
  <si>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</si>
  <si>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</si>
  <si>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</si>
  <si>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</si>
  <si>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</si>
  <si>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</si>
  <si>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</si>
  <si>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</si>
  <si>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</si>
  <si>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</si>
  <si>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</si>
  <si>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</si>
  <si>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</si>
  <si>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</si>
  <si>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</si>
  <si>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</si>
  <si>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</si>
  <si>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</si>
  <si>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</si>
  <si>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</si>
  <si>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</si>
  <si>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</si>
  <si>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</si>
  <si>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</si>
  <si>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</si>
  <si>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</si>
  <si>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</si>
  <si>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</si>
  <si>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</si>
  <si>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</si>
  <si>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</si>
  <si>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</si>
  <si>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</si>
  <si>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</si>
  <si>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</si>
  <si>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</si>
  <si>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</si>
  <si>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</si>
  <si>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</si>
  <si>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</si>
  <si>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</si>
  <si>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</si>
  <si>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</si>
  <si>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</si>
  <si>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</si>
  <si>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</si>
  <si>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</si>
  <si>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</si>
  <si>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</si>
  <si>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</si>
  <si>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</si>
  <si>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</si>
  <si>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</si>
  <si>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</si>
  <si>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</si>
  <si>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</si>
  <si>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</si>
  <si>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</si>
  <si>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</si>
  <si>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</si>
  <si>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</si>
  <si>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</si>
  <si>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</si>
  <si>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</si>
  <si>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</si>
  <si>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</si>
  <si>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</si>
  <si>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</si>
  <si>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</si>
  <si>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</si>
  <si>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</si>
  <si>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</si>
  <si>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</si>
  <si>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</si>
  <si>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</si>
  <si>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</si>
  <si>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</si>
  <si>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</si>
  <si>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</si>
  <si>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</si>
  <si>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</si>
  <si>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</si>
  <si>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</si>
  <si>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</si>
  <si>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</si>
  <si>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</si>
  <si>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</si>
  <si>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</si>
  <si>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</si>
  <si>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</si>
  <si>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</si>
  <si>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</si>
  <si>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</si>
  <si>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</si>
  <si>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</si>
  <si>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</si>
  <si>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</si>
  <si>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</si>
  <si>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</si>
  <si>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</si>
  <si>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</si>
  <si>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</si>
  <si>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</si>
  <si>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</si>
  <si>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</si>
  <si>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</si>
  <si>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</si>
  <si>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</si>
  <si>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</si>
  <si>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</si>
  <si>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</si>
  <si>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</si>
  <si>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</si>
  <si>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</si>
  <si>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</si>
  <si>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</si>
  <si>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</si>
  <si>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</si>
  <si>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</si>
  <si>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</si>
  <si>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</si>
  <si>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</si>
  <si>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</si>
  <si>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</si>
  <si>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</si>
  <si>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</si>
  <si>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</si>
  <si>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</si>
  <si>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</si>
  <si>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</si>
  <si>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</si>
  <si>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</si>
  <si>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</si>
  <si>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</si>
  <si>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</si>
  <si>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</si>
  <si>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</si>
  <si>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</si>
  <si>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</si>
  <si>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</si>
  <si>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</si>
  <si>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</si>
  <si>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</si>
  <si>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</si>
  <si>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</si>
  <si>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</si>
  <si>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</si>
  <si>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</si>
  <si>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</si>
  <si>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</si>
  <si>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</si>
  <si>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</si>
  <si>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</si>
  <si>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</si>
  <si>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</si>
  <si>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</si>
  <si>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</si>
  <si>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</si>
  <si>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</si>
  <si>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</si>
  <si>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</si>
  <si>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</si>
  <si>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</si>
  <si>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</si>
  <si>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</si>
  <si>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</si>
  <si>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</si>
  <si>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</si>
  <si>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</si>
  <si>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</si>
  <si>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</si>
  <si>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</si>
  <si>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</si>
  <si>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</si>
  <si>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</si>
  <si>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</si>
  <si>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</si>
  <si>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</si>
  <si>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</si>
  <si>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</si>
  <si>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</si>
  <si>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</si>
  <si>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</si>
  <si>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</si>
  <si>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</si>
  <si>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</si>
  <si>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</si>
  <si>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</si>
  <si>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</si>
  <si>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</si>
  <si>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</si>
  <si>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</si>
  <si>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</si>
  <si>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</si>
  <si>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</si>
  <si>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</si>
  <si>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</si>
  <si>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</si>
  <si>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</si>
  <si>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</si>
  <si>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</si>
  <si>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</si>
  <si>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</si>
  <si>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</si>
  <si>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</si>
  <si>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</si>
  <si>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</si>
  <si>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</si>
  <si>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</si>
  <si>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</si>
  <si>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</si>
  <si>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</si>
  <si>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</si>
  <si>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</si>
  <si>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</si>
  <si>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</si>
  <si>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</si>
  <si>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</si>
  <si>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</si>
  <si>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</si>
  <si>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</si>
  <si>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</si>
  <si>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</si>
  <si>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</si>
  <si>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</si>
  <si>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</si>
  <si>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</si>
  <si>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</si>
  <si>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</si>
  <si>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</si>
  <si>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</si>
  <si>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</si>
  <si>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</si>
  <si>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</si>
  <si>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</si>
  <si>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</si>
  <si>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</si>
  <si>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</si>
  <si>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</si>
  <si>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</si>
  <si>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</si>
  <si>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</si>
  <si>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</si>
  <si>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</si>
  <si>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</si>
  <si>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</si>
  <si>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</si>
  <si>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</si>
  <si>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</si>
  <si>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</si>
  <si>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</si>
  <si>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</si>
  <si>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</si>
  <si>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</si>
  <si>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</si>
  <si>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</si>
  <si>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</si>
  <si>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</si>
  <si>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</si>
  <si>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</si>
  <si>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</si>
  <si>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</si>
  <si>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</si>
  <si>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</si>
  <si>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</si>
  <si>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</si>
  <si>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</si>
  <si>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</si>
  <si>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</si>
  <si>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</si>
  <si>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</si>
  <si>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</si>
  <si>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</si>
  <si>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</si>
  <si>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</si>
  <si>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</si>
  <si>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</si>
  <si>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</si>
  <si>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</si>
  <si>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</si>
  <si>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</si>
  <si>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</si>
  <si>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</si>
  <si>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</si>
  <si>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</si>
  <si>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</si>
  <si>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</si>
  <si>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</si>
  <si>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</si>
  <si>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</si>
  <si>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</si>
  <si>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</si>
  <si>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</si>
  <si>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</si>
  <si>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</si>
  <si>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</si>
  <si>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</si>
  <si>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</si>
  <si>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</si>
  <si>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</si>
  <si>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</si>
  <si>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</si>
  <si>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</si>
  <si>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</si>
  <si>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</si>
  <si>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</si>
  <si>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</si>
  <si>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</si>
  <si>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</si>
  <si>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</si>
  <si>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</si>
  <si>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</si>
  <si>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</si>
  <si>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</si>
  <si>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</si>
  <si>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</si>
  <si>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</si>
  <si>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</si>
  <si>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</si>
  <si>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</si>
  <si>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</si>
  <si>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</si>
  <si>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</si>
  <si>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</si>
  <si>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</si>
  <si>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</si>
  <si>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</si>
  <si>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</si>
  <si>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</si>
  <si>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</si>
  <si>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</si>
  <si>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</si>
  <si>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</si>
  <si>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</si>
  <si>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</si>
  <si>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</si>
  <si>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</si>
  <si>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</si>
  <si>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</si>
  <si>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</si>
  <si>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</si>
  <si>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</si>
  <si>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</si>
  <si>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</si>
  <si>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</si>
  <si>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</si>
  <si>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</si>
  <si>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</si>
  <si>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</si>
  <si>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</si>
  <si>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</si>
  <si>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</si>
  <si>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</si>
  <si>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</si>
  <si>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</si>
  <si>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</si>
  <si>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</si>
  <si>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</si>
  <si>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</si>
  <si>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</si>
  <si>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</si>
  <si>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</si>
  <si>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</si>
  <si>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</si>
  <si>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</si>
  <si>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</si>
  <si>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</si>
  <si>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</si>
  <si>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</si>
  <si>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</si>
  <si>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</si>
  <si>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</si>
  <si>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</si>
  <si>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</si>
  <si>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</si>
  <si>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</si>
  <si>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</si>
  <si>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</si>
  <si>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</si>
  <si>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</si>
  <si>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</si>
  <si>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</si>
  <si>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</si>
  <si>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</si>
  <si>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</si>
  <si>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</si>
  <si>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</si>
  <si>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</si>
  <si>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</si>
  <si>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</si>
  <si>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</si>
  <si>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</si>
  <si>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</si>
  <si>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</si>
  <si>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</si>
  <si>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</si>
  <si>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</si>
  <si>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</si>
  <si>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</si>
  <si>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</si>
  <si>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</si>
  <si>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</si>
  <si>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</si>
  <si>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</si>
  <si>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</si>
  <si>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</si>
  <si>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</si>
  <si>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</si>
  <si>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</si>
  <si>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</si>
  <si>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</si>
  <si>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</si>
  <si>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</si>
  <si>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</si>
  <si>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</si>
  <si>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</si>
  <si>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</si>
  <si>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</si>
  <si>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</si>
  <si>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</si>
  <si>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</si>
  <si>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</si>
  <si>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</si>
  <si>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</si>
  <si>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</si>
  <si>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</si>
  <si>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</si>
  <si>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</si>
  <si>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</si>
  <si>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</si>
  <si>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</si>
  <si>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</si>
  <si>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</si>
  <si>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</si>
  <si>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</si>
  <si>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</si>
  <si>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</si>
  <si>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</si>
  <si>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</si>
  <si>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</si>
  <si>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</si>
  <si>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</si>
  <si>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</si>
  <si>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</si>
  <si>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</si>
  <si>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</si>
  <si>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</si>
  <si>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</si>
  <si>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</si>
  <si>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</si>
  <si>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</si>
  <si>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</si>
  <si>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</si>
  <si>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</si>
  <si>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</si>
  <si>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</si>
  <si>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</si>
  <si>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</si>
  <si>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</si>
  <si>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</si>
  <si>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</si>
  <si>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</si>
  <si>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</si>
  <si>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</si>
  <si>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</si>
  <si>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</si>
  <si>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</si>
  <si>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</si>
  <si>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</si>
  <si>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</si>
  <si>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</si>
  <si>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</si>
  <si>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</si>
  <si>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</si>
  <si>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</si>
  <si>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</si>
  <si>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</si>
  <si>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</si>
  <si>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</si>
  <si>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</si>
  <si>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</si>
  <si>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</si>
  <si>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</si>
  <si>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</si>
  <si>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</si>
  <si>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</si>
  <si>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</si>
  <si>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</si>
  <si>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</si>
  <si>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</si>
  <si>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</si>
  <si>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</si>
  <si>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</si>
  <si>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</si>
  <si>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</si>
  <si>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</si>
  <si>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</si>
  <si>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</si>
  <si>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</si>
  <si>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</si>
  <si>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</si>
  <si>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</si>
  <si>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</si>
  <si>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</si>
  <si>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</si>
  <si>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</si>
  <si>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</si>
  <si>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</si>
  <si>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</si>
  <si>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</si>
  <si>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</si>
  <si>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</si>
  <si>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</si>
  <si>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</si>
  <si>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</si>
  <si>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</si>
  <si>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</si>
  <si>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</si>
  <si>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</si>
  <si>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</si>
  <si>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</si>
  <si>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</si>
  <si>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</si>
  <si>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</si>
  <si>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</si>
  <si>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</si>
  <si>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</si>
  <si>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</si>
  <si>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</si>
  <si>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</si>
  <si>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</si>
  <si>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</si>
  <si>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</si>
  <si>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</si>
  <si>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</si>
  <si>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</si>
  <si>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</si>
  <si>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</si>
  <si>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</si>
  <si>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</si>
  <si>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</si>
  <si>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</si>
  <si>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</si>
  <si>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</si>
  <si>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</si>
  <si>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</si>
  <si>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</si>
  <si>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</si>
  <si>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</si>
  <si>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</si>
  <si>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</si>
  <si>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</si>
  <si>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</si>
  <si>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</si>
  <si>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</si>
  <si>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</si>
  <si>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</si>
  <si>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</si>
  <si>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</si>
  <si>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</si>
  <si>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</si>
  <si>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</si>
  <si>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</si>
  <si>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</si>
  <si>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</si>
  <si>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</si>
  <si>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</si>
  <si>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</si>
  <si>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</si>
  <si>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</si>
  <si>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</si>
  <si>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</si>
  <si>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</si>
  <si>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</si>
  <si>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</si>
  <si>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</si>
  <si>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</si>
  <si>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</si>
  <si>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</si>
  <si>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</si>
  <si>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</si>
  <si>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</si>
  <si>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</si>
  <si>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</si>
  <si>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</si>
  <si>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</si>
  <si>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</si>
  <si>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</si>
  <si>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</si>
  <si>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</si>
  <si>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</si>
  <si>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</si>
  <si>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</si>
  <si>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</si>
  <si>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</si>
  <si>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</si>
  <si>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</si>
  <si>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</si>
  <si>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</si>
  <si>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</si>
  <si>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</si>
  <si>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</si>
  <si>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</si>
  <si>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</si>
  <si>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</si>
  <si>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</si>
  <si>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</si>
  <si>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</si>
  <si>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</si>
  <si>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</si>
  <si>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</si>
  <si>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</si>
  <si>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</si>
  <si>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</si>
  <si>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</si>
  <si>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</si>
  <si>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</si>
  <si>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</si>
  <si>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</si>
  <si>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</si>
  <si>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</si>
  <si>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</si>
  <si>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</si>
  <si>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</si>
  <si>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</si>
  <si>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</si>
  <si>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</si>
  <si>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</si>
  <si>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</si>
  <si>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</si>
  <si>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</si>
  <si>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</si>
  <si>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</si>
  <si>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</si>
  <si>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</si>
  <si>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</si>
  <si>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</si>
  <si>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</si>
  <si>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</si>
  <si>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</si>
  <si>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</si>
  <si>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</si>
  <si>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</si>
  <si>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</si>
  <si>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</si>
  <si>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</si>
  <si>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</si>
  <si>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</si>
  <si>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</si>
  <si>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</si>
  <si>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</si>
  <si>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</si>
  <si>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</si>
  <si>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</si>
  <si>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</si>
  <si>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</si>
  <si>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</si>
  <si>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</si>
  <si>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</si>
  <si>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</si>
  <si>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</si>
  <si>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</si>
  <si>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</si>
  <si>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</si>
  <si>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</si>
  <si>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</si>
  <si>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</si>
  <si>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</si>
  <si>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</si>
  <si>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</si>
  <si>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</si>
  <si>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</si>
  <si>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</si>
  <si>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</si>
  <si>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</si>
  <si>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</si>
  <si>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</si>
  <si>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</si>
  <si>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</si>
  <si>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</si>
  <si>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</si>
  <si>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</si>
  <si>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</si>
  <si>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</si>
  <si>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</si>
  <si>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</si>
  <si>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</si>
  <si>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</si>
  <si>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</si>
  <si>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</si>
  <si>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</si>
  <si>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</si>
  <si>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</si>
  <si>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</si>
  <si>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</si>
  <si>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</si>
  <si>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</si>
  <si>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</si>
  <si>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</si>
  <si>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</si>
  <si>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</si>
  <si>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</si>
  <si>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</si>
  <si>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</si>
  <si>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</si>
  <si>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</si>
  <si>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</si>
  <si>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</si>
  <si>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</si>
  <si>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</si>
  <si>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</si>
  <si>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</si>
  <si>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</si>
  <si>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</si>
  <si>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</si>
  <si>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</si>
  <si>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</si>
  <si>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</si>
  <si>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</si>
  <si>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</si>
  <si>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</si>
  <si>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</si>
  <si>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</si>
  <si>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</si>
  <si>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</si>
  <si>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</si>
  <si>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</si>
  <si>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</si>
  <si>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</si>
  <si>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</si>
  <si>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</si>
  <si>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</si>
  <si>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</si>
  <si>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</si>
  <si>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</si>
  <si>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</si>
  <si>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</si>
  <si>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</si>
  <si>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</si>
  <si>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</si>
  <si>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</si>
  <si>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</si>
  <si>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</si>
  <si>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</si>
  <si>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</si>
  <si>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</si>
  <si>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</si>
  <si>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</si>
  <si>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</si>
  <si>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</si>
  <si>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</si>
  <si>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</si>
  <si>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</si>
  <si>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</si>
  <si>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</si>
  <si>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</si>
  <si>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</si>
  <si>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</si>
  <si>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</si>
  <si>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</si>
  <si>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</si>
  <si>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</si>
  <si>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</si>
  <si>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</si>
  <si>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</si>
  <si>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</si>
  <si>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</si>
  <si>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</si>
  <si>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</si>
  <si>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</si>
  <si>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</si>
  <si>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</si>
  <si>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</si>
  <si>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</si>
  <si>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</si>
  <si>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</si>
  <si>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</si>
  <si>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</si>
  <si>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</si>
  <si>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</si>
  <si>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</si>
  <si>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</si>
  <si>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</si>
  <si>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</si>
  <si>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</si>
  <si>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</si>
  <si>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</si>
  <si>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</si>
  <si>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</si>
  <si>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</si>
  <si>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</si>
  <si>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</si>
  <si>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</si>
  <si>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</si>
  <si>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</si>
  <si>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</si>
  <si>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</si>
  <si>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</si>
  <si>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</si>
  <si>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</si>
  <si>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</si>
  <si>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</si>
  <si>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</si>
  <si>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</si>
  <si>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</si>
  <si>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</si>
  <si>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</si>
  <si>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</si>
  <si>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</si>
  <si>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</si>
  <si>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</si>
  <si>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</si>
  <si>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</si>
  <si>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</si>
  <si>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</si>
  <si>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</si>
  <si>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</si>
  <si>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</si>
  <si>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</si>
  <si>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</si>
  <si>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</si>
  <si>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</si>
  <si>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</si>
  <si>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</si>
  <si>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</si>
  <si>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</si>
  <si>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</si>
  <si>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</si>
  <si>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</si>
  <si>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</si>
  <si>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</si>
  <si>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</si>
  <si>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</si>
  <si>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</si>
  <si>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</si>
  <si>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</si>
  <si>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</si>
  <si>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</si>
  <si>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</si>
  <si>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</si>
  <si>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</si>
  <si>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</si>
  <si>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</si>
  <si>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</si>
  <si>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</si>
  <si>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</si>
  <si>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</si>
  <si>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</si>
  <si>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</si>
  <si>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</si>
  <si>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</si>
  <si>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</si>
  <si>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</si>
  <si>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</si>
  <si>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</si>
  <si>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</si>
  <si>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</si>
  <si>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</si>
  <si>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</si>
  <si>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</si>
  <si>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</si>
  <si>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</si>
  <si>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</si>
  <si>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</si>
  <si>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</si>
  <si>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</si>
  <si>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</si>
  <si>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</si>
  <si>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</si>
  <si>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</si>
  <si>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</si>
  <si>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</si>
  <si>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</si>
  <si>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</si>
  <si>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</si>
  <si>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</si>
  <si>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</si>
  <si>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</si>
  <si>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</si>
  <si>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</si>
  <si>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</si>
  <si>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</si>
  <si>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</si>
  <si>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</si>
  <si>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</si>
  <si>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</si>
  <si>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</si>
  <si>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</si>
  <si>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</si>
  <si>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</si>
  <si>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</si>
  <si>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</si>
  <si>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</si>
  <si>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</si>
  <si>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</si>
  <si>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</si>
  <si>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</si>
  <si>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</si>
  <si>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</si>
  <si>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</si>
  <si>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</si>
  <si>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</si>
  <si>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</si>
  <si>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</si>
  <si>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</si>
  <si>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</si>
  <si>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</si>
  <si>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</si>
  <si>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</si>
  <si>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</si>
  <si>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</si>
  <si>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</si>
  <si>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</si>
  <si>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</si>
  <si>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</si>
  <si>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</si>
  <si>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</si>
  <si>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</si>
  <si>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</si>
  <si>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</si>
  <si>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</si>
  <si>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</si>
  <si>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</si>
  <si>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</si>
  <si>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</si>
  <si>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</si>
  <si>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</si>
  <si>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</si>
  <si>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</si>
  <si>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</si>
  <si>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</si>
  <si>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</si>
  <si>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</si>
  <si>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</si>
  <si>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</si>
  <si>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</si>
  <si>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</si>
  <si>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</si>
  <si>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</si>
  <si>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</si>
  <si>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</si>
  <si>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</si>
  <si>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</si>
  <si>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</si>
  <si>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</si>
  <si>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</si>
  <si>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</si>
  <si>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</si>
  <si>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</si>
  <si>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</si>
  <si>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</si>
  <si>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</si>
  <si>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</si>
  <si>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</si>
  <si>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</si>
  <si>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</si>
  <si>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</si>
  <si>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</si>
  <si>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</si>
  <si>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</si>
  <si>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</si>
  <si>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</si>
  <si>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</si>
  <si>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</si>
  <si>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</si>
  <si>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</si>
  <si>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</si>
  <si>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</si>
  <si>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</si>
  <si>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</si>
  <si>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</si>
  <si>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</si>
  <si>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</si>
  <si>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</si>
  <si>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</si>
  <si>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</si>
  <si>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</si>
  <si>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</si>
  <si>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</si>
  <si>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</si>
  <si>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</si>
  <si>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</si>
  <si>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</si>
  <si>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</si>
  <si>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</si>
  <si>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</si>
  <si>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</si>
  <si>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</si>
  <si>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</si>
  <si>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</si>
  <si>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</si>
  <si>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</si>
  <si>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</si>
  <si>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</si>
  <si>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</si>
  <si>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</si>
  <si>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</si>
  <si>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</si>
  <si>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</si>
  <si>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</si>
  <si>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</si>
  <si>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</si>
  <si>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</si>
  <si>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</si>
  <si>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</si>
  <si>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</si>
  <si>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</si>
  <si>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</si>
  <si>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</si>
  <si>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</si>
  <si>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</si>
  <si>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</si>
  <si>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</si>
  <si>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</si>
  <si>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</si>
  <si>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</si>
  <si>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</si>
  <si>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</si>
  <si>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</si>
  <si>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</si>
  <si>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</si>
  <si>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</si>
  <si>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</si>
  <si>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</si>
  <si>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</si>
  <si>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</si>
  <si>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</si>
  <si>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</si>
  <si>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</si>
  <si>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</si>
  <si>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</si>
  <si>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</si>
  <si>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</si>
  <si>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</si>
  <si>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</si>
  <si>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</si>
  <si>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</si>
  <si>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</si>
  <si>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</si>
  <si>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</si>
  <si>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</si>
  <si>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</si>
  <si>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</si>
  <si>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</si>
  <si>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</si>
  <si>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</si>
  <si>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</si>
  <si>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</si>
  <si>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</si>
  <si>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</si>
  <si>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</si>
  <si>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</si>
  <si>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</si>
  <si>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</si>
  <si>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</si>
  <si>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</si>
  <si>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</si>
  <si>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</si>
  <si>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</si>
  <si>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</si>
  <si>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</si>
  <si>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</si>
  <si>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</si>
  <si>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</si>
  <si>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</si>
  <si>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</si>
  <si>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</si>
  <si>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</si>
  <si>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</si>
  <si>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</si>
  <si>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</si>
  <si>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</si>
  <si>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</si>
  <si>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</si>
  <si>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</si>
  <si>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</si>
  <si>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</si>
  <si>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</si>
  <si>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</si>
  <si>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</si>
  <si>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</si>
  <si>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</si>
  <si>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</si>
  <si>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</si>
  <si>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</si>
  <si>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</si>
  <si>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</si>
  <si>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</si>
  <si>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</si>
  <si>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</si>
  <si>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</si>
  <si>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</si>
  <si>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</si>
  <si>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</si>
  <si>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</si>
  <si>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</si>
  <si>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</si>
  <si>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</si>
  <si>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</si>
  <si>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</si>
  <si>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</si>
  <si>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</si>
  <si>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</si>
  <si>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</si>
  <si>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</si>
  <si>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</si>
  <si>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</si>
  <si>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</si>
  <si>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</si>
  <si>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</si>
  <si>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</si>
  <si>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</si>
  <si>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</si>
  <si>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</si>
  <si>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</si>
  <si>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</si>
  <si>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</si>
  <si>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</si>
  <si>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</si>
  <si>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</si>
  <si>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</si>
  <si>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</si>
  <si>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</si>
  <si>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</si>
  <si>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</si>
  <si>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</si>
  <si>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</si>
  <si>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</si>
  <si>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</si>
  <si>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</si>
  <si>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</si>
  <si>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</si>
  <si>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</si>
  <si>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</si>
  <si>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</si>
  <si>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</si>
  <si>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</si>
  <si>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</si>
  <si>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</si>
  <si>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</si>
  <si>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</si>
  <si>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</si>
  <si>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</si>
  <si>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</si>
  <si>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</si>
  <si>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</si>
  <si>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</si>
  <si>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</si>
  <si>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</si>
  <si>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</si>
  <si>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</si>
  <si>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</si>
  <si>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</si>
  <si>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</si>
  <si>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</si>
  <si>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</si>
  <si>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</si>
  <si>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</si>
  <si>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</si>
  <si>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</si>
  <si>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</si>
  <si>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</si>
  <si>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</si>
  <si>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</si>
  <si>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</si>
  <si>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</si>
  <si>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</si>
  <si>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</si>
  <si>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</si>
  <si>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</si>
  <si>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</si>
  <si>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</si>
  <si>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</si>
  <si>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</si>
  <si>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</si>
  <si>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</si>
  <si>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</si>
  <si>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</si>
  <si>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</si>
  <si>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</si>
  <si>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</si>
  <si>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</si>
  <si>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</si>
  <si>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</si>
  <si>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</si>
  <si>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</si>
  <si>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</si>
  <si>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</si>
  <si>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</si>
  <si>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</si>
  <si>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</si>
  <si>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</si>
  <si>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</si>
  <si>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</si>
  <si>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</si>
  <si>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</si>
  <si>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</si>
  <si>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</si>
  <si>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</si>
  <si>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</si>
  <si>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</si>
  <si>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</si>
  <si>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</si>
  <si>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</si>
  <si>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</si>
  <si>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</si>
  <si>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</si>
  <si>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</si>
  <si>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</si>
  <si>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</si>
  <si>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</si>
  <si>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</si>
  <si>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</si>
  <si>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</si>
  <si>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</si>
  <si>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</si>
  <si>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</si>
  <si>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</si>
  <si>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</si>
  <si>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</si>
  <si>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</si>
  <si>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</si>
  <si>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</si>
  <si>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</si>
  <si>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</si>
  <si>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</si>
  <si>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</si>
  <si>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</si>
  <si>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</si>
  <si>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</si>
  <si>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</si>
  <si>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</si>
  <si>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</si>
  <si>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</si>
  <si>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</si>
  <si>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</si>
  <si>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</si>
  <si>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</si>
  <si>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</si>
  <si>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</si>
  <si>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</si>
  <si>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</si>
  <si>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</si>
  <si>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</si>
  <si>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</si>
  <si>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</si>
  <si>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</si>
  <si>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</si>
  <si>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</si>
  <si>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</si>
  <si>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</si>
  <si>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</si>
  <si>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</si>
  <si>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</si>
  <si>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</si>
  <si>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</si>
  <si>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</si>
  <si>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</si>
  <si>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</si>
  <si>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</si>
  <si>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</si>
  <si>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</si>
  <si>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</si>
  <si>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</si>
  <si>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</si>
  <si>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</si>
  <si>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</si>
  <si>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</si>
  <si>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</si>
  <si>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</si>
  <si>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</si>
  <si>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</si>
  <si>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</si>
  <si>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</si>
  <si>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</si>
  <si>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</si>
  <si>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</si>
  <si>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</si>
  <si>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</si>
  <si>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</si>
  <si>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</si>
  <si>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</si>
  <si>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</si>
  <si>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</si>
  <si>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</si>
  <si>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</si>
  <si>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</si>
  <si>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</si>
  <si>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</si>
  <si>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</si>
  <si>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</si>
  <si>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</si>
  <si>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</si>
  <si>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</si>
  <si>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</si>
  <si>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</si>
  <si>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</si>
  <si>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</si>
  <si>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</si>
  <si>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</si>
  <si>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</si>
  <si>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</si>
  <si>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</si>
  <si>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</si>
  <si>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</si>
  <si>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</si>
  <si>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</si>
  <si>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</si>
  <si>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</si>
  <si>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</si>
  <si>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</si>
  <si>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</si>
  <si>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</si>
  <si>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</si>
  <si>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</si>
  <si>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</si>
  <si>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</si>
  <si>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</si>
  <si>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</si>
  <si>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</si>
  <si>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</si>
  <si>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</si>
  <si>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</si>
  <si>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</si>
  <si>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</si>
  <si>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</si>
  <si>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</si>
  <si>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</si>
  <si>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</si>
  <si>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</si>
  <si>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</si>
  <si>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</si>
  <si>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</si>
  <si>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</si>
  <si>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</si>
  <si>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</si>
  <si>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</si>
  <si>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</si>
  <si>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</si>
  <si>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</si>
  <si>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</si>
  <si>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</si>
  <si>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</si>
  <si>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</si>
  <si>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</si>
  <si>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</si>
  <si>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</si>
  <si>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</si>
  <si>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</si>
  <si>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</si>
  <si>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</si>
  <si>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</si>
  <si>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</si>
  <si>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</si>
  <si>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</si>
  <si>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</si>
  <si>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</si>
  <si>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</si>
  <si>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</si>
  <si>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</si>
  <si>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</si>
  <si>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</si>
  <si>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</si>
  <si>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</si>
  <si>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</si>
  <si>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</si>
  <si>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</si>
  <si>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</si>
  <si>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</si>
  <si>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</si>
  <si>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</si>
  <si>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</si>
  <si>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</si>
  <si>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</si>
  <si>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</si>
  <si>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</si>
  <si>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</si>
  <si>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</si>
  <si>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</si>
  <si>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</si>
  <si>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</si>
  <si>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</si>
  <si>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</si>
  <si>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</si>
  <si>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</si>
  <si>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</si>
  <si>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</si>
  <si>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</si>
  <si>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</si>
  <si>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</si>
  <si>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</si>
  <si>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</si>
  <si>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</si>
  <si>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</si>
  <si>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</si>
  <si>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</si>
  <si>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</si>
  <si>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</si>
  <si>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</si>
  <si>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</si>
  <si>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</si>
  <si>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</si>
  <si>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</si>
  <si>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</si>
  <si>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</si>
  <si>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</si>
  <si>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</si>
  <si>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</si>
  <si>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</si>
  <si>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</si>
  <si>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</si>
  <si>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</si>
  <si>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</si>
  <si>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</si>
  <si>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</si>
  <si>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</si>
  <si>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</si>
  <si>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</si>
  <si>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</si>
  <si>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</si>
  <si>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</si>
  <si>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</si>
  <si>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</si>
  <si>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</si>
  <si>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</si>
  <si>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</si>
  <si>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</si>
  <si>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</si>
  <si>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</si>
  <si>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</si>
  <si>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</si>
  <si>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</si>
  <si>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</si>
  <si>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</si>
  <si>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</si>
  <si>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</si>
  <si>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</si>
  <si>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</si>
  <si>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</si>
  <si>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</si>
  <si>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</si>
  <si>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</si>
  <si>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</si>
  <si>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</si>
  <si>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</si>
  <si>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</si>
  <si>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</si>
  <si>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</si>
  <si>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</si>
  <si>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</si>
  <si>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</si>
  <si>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</si>
  <si>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</si>
  <si>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</si>
  <si>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</si>
  <si>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</si>
  <si>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</si>
  <si>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</si>
  <si>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</si>
  <si>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</si>
  <si>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</si>
  <si>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</si>
  <si>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</si>
  <si>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</si>
  <si>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</si>
  <si>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</si>
  <si>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</si>
  <si>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</si>
  <si>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</si>
  <si>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</si>
  <si>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</si>
  <si>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</si>
  <si>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</si>
  <si>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</si>
  <si>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</si>
  <si>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</si>
  <si>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</si>
  <si>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</si>
  <si>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</si>
  <si>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</si>
  <si>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</si>
  <si>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</si>
  <si>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</si>
  <si>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</si>
  <si>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</si>
  <si>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</si>
  <si>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</si>
  <si>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</si>
  <si>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</si>
  <si>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</si>
  <si>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</si>
  <si>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</si>
  <si>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</si>
  <si>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</si>
  <si>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</si>
  <si>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</si>
  <si>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</si>
  <si>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</si>
  <si>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</si>
  <si>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</si>
  <si>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</si>
  <si>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</si>
  <si>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</si>
  <si>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</si>
  <si>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</si>
  <si>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</si>
  <si>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</si>
  <si>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</si>
  <si>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</si>
  <si>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</si>
  <si>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</si>
  <si>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</si>
  <si>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</si>
  <si>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</si>
  <si>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</si>
  <si>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</si>
  <si>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</si>
  <si>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</si>
  <si>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</si>
  <si>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</si>
  <si>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</si>
  <si>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</si>
  <si>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</si>
  <si>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</si>
  <si>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</si>
  <si>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</si>
  <si>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</si>
  <si>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</si>
  <si>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</si>
  <si>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</si>
  <si>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</si>
  <si>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</si>
  <si>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</si>
  <si>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</si>
  <si>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</si>
  <si>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</si>
  <si>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</si>
  <si>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</si>
  <si>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</si>
  <si>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</si>
  <si>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</si>
  <si>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</si>
  <si>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</si>
  <si>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</si>
  <si>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</si>
  <si>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</si>
  <si>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</si>
  <si>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</si>
  <si>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</si>
  <si>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</si>
  <si>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</si>
  <si>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</si>
  <si>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</si>
  <si>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</si>
  <si>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</si>
  <si>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</si>
  <si>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</si>
  <si>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</si>
  <si>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</si>
  <si>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</si>
  <si>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</si>
  <si>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</si>
  <si>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</si>
  <si>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</si>
  <si>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</si>
  <si>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</si>
  <si>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</si>
  <si>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</si>
  <si>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</si>
  <si>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</si>
  <si>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</si>
  <si>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</si>
  <si>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</si>
  <si>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</si>
  <si>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</si>
  <si>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</si>
  <si>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</si>
  <si>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</si>
  <si>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</si>
  <si>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</si>
  <si>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</si>
  <si>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</si>
  <si>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</si>
  <si>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</si>
  <si>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</si>
  <si>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</si>
  <si>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</si>
  <si>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</si>
  <si>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</si>
  <si>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</si>
  <si>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</si>
  <si>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</si>
  <si>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</si>
  <si>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</si>
  <si>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</si>
  <si>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</si>
  <si>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</si>
  <si>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</si>
  <si>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</si>
  <si>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</si>
  <si>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</si>
  <si>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</si>
  <si>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</si>
  <si>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</si>
  <si>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</si>
  <si>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</si>
  <si>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</si>
  <si>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</si>
  <si>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</si>
  <si>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</si>
  <si>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</si>
  <si>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</si>
  <si>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</si>
  <si>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</si>
  <si>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</si>
  <si>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</si>
  <si>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</si>
  <si>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</si>
  <si>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</si>
  <si>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</si>
  <si>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</si>
  <si>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</si>
  <si>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</si>
  <si>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</si>
  <si>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</si>
  <si>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</si>
  <si>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</si>
  <si>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</si>
  <si>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</si>
  <si>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</si>
  <si>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</si>
  <si>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</si>
  <si>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</si>
  <si>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</si>
  <si>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</si>
  <si>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</si>
  <si>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</si>
  <si>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</si>
  <si>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</si>
  <si>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</si>
  <si>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</si>
  <si>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</si>
  <si>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</si>
  <si>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</si>
  <si>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</si>
  <si>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</si>
  <si>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</si>
  <si>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</si>
  <si>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</si>
  <si>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</si>
  <si>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</si>
  <si>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</si>
  <si>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</si>
  <si>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</si>
  <si>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</si>
  <si>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</si>
  <si>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</si>
  <si>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</si>
  <si>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</si>
  <si>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</si>
  <si>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</si>
  <si>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</si>
  <si>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</si>
  <si>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</si>
  <si>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</si>
  <si>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</si>
  <si>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</si>
  <si>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</si>
  <si>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</si>
  <si>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</si>
  <si>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</si>
  <si>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</si>
  <si>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</si>
  <si>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</si>
  <si>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</si>
  <si>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</si>
  <si>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</si>
  <si>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</si>
  <si>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</si>
  <si>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</si>
  <si>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</si>
  <si>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</si>
  <si>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</si>
  <si>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</si>
  <si>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</si>
  <si>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</si>
  <si>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</si>
  <si>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</si>
  <si>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</si>
  <si>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</si>
  <si>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</si>
  <si>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</si>
  <si>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</si>
  <si>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</si>
  <si>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</si>
  <si>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</si>
  <si>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</si>
  <si>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</si>
  <si>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</si>
  <si>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</si>
  <si>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</si>
  <si>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</si>
  <si>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</si>
  <si>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</si>
  <si>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</si>
  <si>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</si>
  <si>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</si>
  <si>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</si>
  <si>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</si>
  <si>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</si>
  <si>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</si>
  <si>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</si>
  <si>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</si>
  <si>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</si>
  <si>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</si>
  <si>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</si>
  <si>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</si>
  <si>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</si>
  <si>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</si>
  <si>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</si>
  <si>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</si>
  <si>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</si>
  <si>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</si>
  <si>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</si>
  <si>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</si>
  <si>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</si>
  <si>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</si>
  <si>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</si>
  <si>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</si>
  <si>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</si>
  <si>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</si>
  <si>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</si>
  <si>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</si>
  <si>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</si>
  <si>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</si>
  <si>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</si>
  <si>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</si>
  <si>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</si>
  <si>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</si>
  <si>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</si>
  <si>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</si>
  <si>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</si>
  <si>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</si>
  <si>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</si>
  <si>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</si>
  <si>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</si>
  <si>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</si>
  <si>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</si>
  <si>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</si>
  <si>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</si>
  <si>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</si>
  <si>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</si>
  <si>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</si>
  <si>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</si>
  <si>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</si>
  <si>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</si>
  <si>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</si>
  <si>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</si>
  <si>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</si>
  <si>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</si>
  <si>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</si>
  <si>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</si>
  <si>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</si>
  <si>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</si>
  <si>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</si>
  <si>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</si>
  <si>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</si>
  <si>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</si>
  <si>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</si>
  <si>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</si>
  <si>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</si>
  <si>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</si>
  <si>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</si>
  <si>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</si>
  <si>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</si>
  <si>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</si>
  <si>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</si>
  <si>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</si>
  <si>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</si>
  <si>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</si>
  <si>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</si>
  <si>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</si>
  <si>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</si>
  <si>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</si>
  <si>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</si>
  <si>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</si>
  <si>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</si>
  <si>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</si>
  <si>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</si>
  <si>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</si>
  <si>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</si>
  <si>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</si>
  <si>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</si>
  <si>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</si>
  <si>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</si>
  <si>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</si>
  <si>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</si>
  <si>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</si>
  <si>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</si>
  <si>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</si>
  <si>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</si>
  <si>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</si>
  <si>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</si>
  <si>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</si>
  <si>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</si>
  <si>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</si>
  <si>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</si>
  <si>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</si>
  <si>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</si>
  <si>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</si>
  <si>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</si>
  <si>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</si>
  <si>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</si>
  <si>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</si>
  <si>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</si>
  <si>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</si>
  <si>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</si>
  <si>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</si>
  <si>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</si>
  <si>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</si>
  <si>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</si>
  <si>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</si>
  <si>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</si>
  <si>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</si>
  <si>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</si>
  <si>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</si>
  <si>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</si>
  <si>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</si>
  <si>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</si>
  <si>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</si>
  <si>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</si>
  <si>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</si>
  <si>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</si>
  <si>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</si>
  <si>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</si>
  <si>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</si>
  <si>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</si>
  <si>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</si>
  <si>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</si>
  <si>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</si>
  <si>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</si>
  <si>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</si>
  <si>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</si>
  <si>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</si>
  <si>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</si>
  <si>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</si>
  <si>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</si>
  <si>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</si>
  <si>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</si>
  <si>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</si>
  <si>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</si>
  <si>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</si>
  <si>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</si>
  <si>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</si>
  <si>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</si>
  <si>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</si>
  <si>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</si>
  <si>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</si>
  <si>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</si>
  <si>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</si>
  <si>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</si>
  <si>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</si>
  <si>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</si>
  <si>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</si>
  <si>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</si>
  <si>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</si>
  <si>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</si>
  <si>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</si>
  <si>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</si>
  <si>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</si>
  <si>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</si>
  <si>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</si>
  <si>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</si>
  <si>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</si>
  <si>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</si>
  <si>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</si>
  <si>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</si>
  <si>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</si>
  <si>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</si>
  <si>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</si>
  <si>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</si>
  <si>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</si>
  <si>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</si>
  <si>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</si>
  <si>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</si>
  <si>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</si>
  <si>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</si>
  <si>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</si>
  <si>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</si>
  <si>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</si>
  <si>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</si>
  <si>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</si>
  <si>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</si>
  <si>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</si>
  <si>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</si>
  <si>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</si>
  <si>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</si>
  <si>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</si>
  <si>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</si>
  <si>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</si>
  <si>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</si>
  <si>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</si>
  <si>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</si>
  <si>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</si>
  <si>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</si>
  <si>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</si>
  <si>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</si>
  <si>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</si>
  <si>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</si>
  <si>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</si>
  <si>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</si>
  <si>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</si>
  <si>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</si>
  <si>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</si>
  <si>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</si>
  <si>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</si>
  <si>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</si>
  <si>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</si>
  <si>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</si>
  <si>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</si>
  <si>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</si>
  <si>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</si>
  <si>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</si>
  <si>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</si>
  <si>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</si>
  <si>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</si>
  <si>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</si>
  <si>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</si>
  <si>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</si>
  <si>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</si>
  <si>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</si>
  <si>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</si>
  <si>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</si>
  <si>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</si>
  <si>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</si>
  <si>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</si>
  <si>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</si>
  <si>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</si>
  <si>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</si>
  <si>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</si>
  <si>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</si>
  <si>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</si>
  <si>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</si>
  <si>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</si>
  <si>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</si>
  <si>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</si>
  <si>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</si>
  <si>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</si>
  <si>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</si>
  <si>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</si>
  <si>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</si>
  <si>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</si>
  <si>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</si>
  <si>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</si>
  <si>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</si>
  <si>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</si>
  <si>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</si>
  <si>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</si>
  <si>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</si>
  <si>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</si>
  <si>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</si>
  <si>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</si>
  <si>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</si>
  <si>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</si>
  <si>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</si>
  <si>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</si>
  <si>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</si>
  <si>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</si>
  <si>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</si>
  <si>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</si>
  <si>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</si>
  <si>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</si>
  <si>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</si>
  <si>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</si>
  <si>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</si>
  <si>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</si>
  <si>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</si>
  <si>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</si>
  <si>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</si>
  <si>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</si>
  <si>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</si>
  <si>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</si>
  <si>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</si>
  <si>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</si>
  <si>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</si>
  <si>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</si>
  <si>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</si>
  <si>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</si>
  <si>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</si>
  <si>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</si>
  <si>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</si>
  <si>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</si>
  <si>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</si>
  <si>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</si>
  <si>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</si>
  <si>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</si>
  <si>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</si>
  <si>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</si>
  <si>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</si>
  <si>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</si>
  <si>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</si>
  <si>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</si>
  <si>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</si>
  <si>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</si>
  <si>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</si>
  <si>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</si>
  <si>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</si>
  <si>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</si>
  <si>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</si>
  <si>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</si>
  <si>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</si>
  <si>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</si>
  <si>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</si>
  <si>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</si>
  <si>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</si>
  <si>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</si>
  <si>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</si>
  <si>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</si>
  <si>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</si>
  <si>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</si>
  <si>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</si>
  <si>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</si>
  <si>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</si>
  <si>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</si>
  <si>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</si>
  <si>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</si>
  <si>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</si>
  <si>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</si>
  <si>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</si>
  <si>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</si>
  <si>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</si>
  <si>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</si>
  <si>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</si>
  <si>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</si>
  <si>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</si>
  <si>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</si>
  <si>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</si>
  <si>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</si>
  <si>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</si>
  <si>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</si>
  <si>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</si>
  <si>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</si>
  <si>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</si>
  <si>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</si>
  <si>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</si>
  <si>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</si>
  <si>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</si>
  <si>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</si>
  <si>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</si>
  <si>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</si>
  <si>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</si>
  <si>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</si>
  <si>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</si>
  <si>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</si>
  <si>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</si>
  <si>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</si>
  <si>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</si>
  <si>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</si>
  <si>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</si>
  <si>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</si>
  <si>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</si>
  <si>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</si>
  <si>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</si>
  <si>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</si>
  <si>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</si>
  <si>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</si>
  <si>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</si>
  <si>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</si>
  <si>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</si>
  <si>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</si>
  <si>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</si>
  <si>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</si>
  <si>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</si>
  <si>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</si>
  <si>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</si>
  <si>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</si>
  <si>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</si>
  <si>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</si>
  <si>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</si>
  <si>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</si>
  <si>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</si>
  <si>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</si>
  <si>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</si>
  <si>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</si>
  <si>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</si>
  <si>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</si>
  <si>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</si>
  <si>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</si>
  <si>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</si>
  <si>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</si>
  <si>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</si>
  <si>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</si>
  <si>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</si>
  <si>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</si>
  <si>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</si>
  <si>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</si>
  <si>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</si>
  <si>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</si>
  <si>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</si>
  <si>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</si>
  <si>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</si>
  <si>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</si>
  <si>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</si>
  <si>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</si>
  <si>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</si>
  <si>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</si>
  <si>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</si>
  <si>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</si>
  <si>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</si>
  <si>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</si>
  <si>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</si>
  <si>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</si>
  <si>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</si>
  <si>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</si>
  <si>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</si>
  <si>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</si>
  <si>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</si>
  <si>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</si>
  <si>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</si>
  <si>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</si>
  <si>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</si>
  <si>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</si>
  <si>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</si>
  <si>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</si>
  <si>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</si>
  <si>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</si>
  <si>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</si>
  <si>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</si>
  <si>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</si>
  <si>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</si>
  <si>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</si>
  <si>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</si>
  <si>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</si>
  <si>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</si>
  <si>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</si>
  <si>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</si>
  <si>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</si>
  <si>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</si>
  <si>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</si>
  <si>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</si>
  <si>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</si>
  <si>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</si>
  <si>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</si>
  <si>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</si>
  <si>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</si>
  <si>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</si>
  <si>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</si>
  <si>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</si>
  <si>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</si>
  <si>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</si>
  <si>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</si>
  <si>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</si>
  <si>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</si>
  <si>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</si>
  <si>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</si>
  <si>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</si>
  <si>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</si>
  <si>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</si>
  <si>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</si>
  <si>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</si>
  <si>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</si>
  <si>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</si>
  <si>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</si>
  <si>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</si>
  <si>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</si>
  <si>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</si>
  <si>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</si>
  <si>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</si>
  <si>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</si>
  <si>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</si>
  <si>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</si>
  <si>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</si>
  <si>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</si>
  <si>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</si>
  <si>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</si>
  <si>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</si>
  <si>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</si>
  <si>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</si>
  <si>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</si>
  <si>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</si>
  <si>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</si>
  <si>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</si>
  <si>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</si>
  <si>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</si>
  <si>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</si>
  <si>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</si>
  <si>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</si>
  <si>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</si>
  <si>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</si>
  <si>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</si>
  <si>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</si>
  <si>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</si>
  <si>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</si>
  <si>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</si>
  <si>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</si>
  <si>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</si>
  <si>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</si>
  <si>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</si>
  <si>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</si>
  <si>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</si>
  <si>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</si>
  <si>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</si>
  <si>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</si>
  <si>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</si>
  <si>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</si>
  <si>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</si>
  <si>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</si>
  <si>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</si>
  <si>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</si>
  <si>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</si>
  <si>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</si>
  <si>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</si>
  <si>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</si>
  <si>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</si>
  <si>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</si>
  <si>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</si>
  <si>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</si>
  <si>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</si>
  <si>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</si>
  <si>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</si>
  <si>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</si>
  <si>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</si>
  <si>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</si>
  <si>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</si>
  <si>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</si>
  <si>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</si>
  <si>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</si>
  <si>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</si>
  <si>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</si>
  <si>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</si>
  <si>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</si>
  <si>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</si>
  <si>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</si>
  <si>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</si>
  <si>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</si>
  <si>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</si>
  <si>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</si>
  <si>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</si>
  <si>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</si>
  <si>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</si>
  <si>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</si>
  <si>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</si>
  <si>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</si>
  <si>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</si>
  <si>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</si>
  <si>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</si>
  <si>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</si>
  <si>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</si>
  <si>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</si>
  <si>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</si>
  <si>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</si>
  <si>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</si>
  <si>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</si>
  <si>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</si>
  <si>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</si>
  <si>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</si>
  <si>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</si>
  <si>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</si>
  <si>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</si>
  <si>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</si>
  <si>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</si>
  <si>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</si>
  <si>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</si>
  <si>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</si>
  <si>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</si>
  <si>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</si>
  <si>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</si>
  <si>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</si>
  <si>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</si>
  <si>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</si>
  <si>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</si>
  <si>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</si>
  <si>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</si>
  <si>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</si>
  <si>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</si>
  <si>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</si>
  <si>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</si>
  <si>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</si>
  <si>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</si>
  <si>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</si>
  <si>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</si>
  <si>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</si>
  <si>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</si>
  <si>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</si>
  <si>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</si>
  <si>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</si>
  <si>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</si>
  <si>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</si>
  <si>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</si>
  <si>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</si>
  <si>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</si>
  <si>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</si>
  <si>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</si>
  <si>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</si>
  <si>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</si>
  <si>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</si>
  <si>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</si>
  <si>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</si>
  <si>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</si>
  <si>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</si>
  <si>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</si>
  <si>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</si>
  <si>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</si>
  <si>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</si>
  <si>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</si>
  <si>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</si>
  <si>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</si>
  <si>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</si>
  <si>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</si>
  <si>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</si>
  <si>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</si>
  <si>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</si>
  <si>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</si>
  <si>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</si>
  <si>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</si>
  <si>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</si>
  <si>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</si>
  <si>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</si>
  <si>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</si>
  <si>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</si>
  <si>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</si>
  <si>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</si>
  <si>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</si>
  <si>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</si>
  <si>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</si>
  <si>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</si>
  <si>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</si>
  <si>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</si>
  <si>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</si>
  <si>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</si>
  <si>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</si>
  <si>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</si>
  <si>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</si>
  <si>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</si>
  <si>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</si>
  <si>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</si>
  <si>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</si>
  <si>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</si>
  <si>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</si>
  <si>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</si>
  <si>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</si>
  <si>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</si>
  <si>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</si>
  <si>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</si>
  <si>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</si>
  <si>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</si>
  <si>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</si>
  <si>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</si>
  <si>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</si>
  <si>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</si>
  <si>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</si>
  <si>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</si>
  <si>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</si>
  <si>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</si>
  <si>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</si>
  <si>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</si>
  <si>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</si>
  <si>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</si>
  <si>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</si>
  <si>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</si>
  <si>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</si>
  <si>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</si>
  <si>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</si>
  <si>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</si>
  <si>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</si>
  <si>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</si>
  <si>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</si>
  <si>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</si>
  <si>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</si>
  <si>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</si>
  <si>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</si>
  <si>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</si>
  <si>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</si>
  <si>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</si>
  <si>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</si>
  <si>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</si>
  <si>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</si>
  <si>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</si>
  <si>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</si>
  <si>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</si>
  <si>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</si>
  <si>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</si>
  <si>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</si>
  <si>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</si>
  <si>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</si>
  <si>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</si>
  <si>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</si>
  <si>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</si>
  <si>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</si>
  <si>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</si>
  <si>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</si>
  <si>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</si>
  <si>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</si>
  <si>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</si>
  <si>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</si>
  <si>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</si>
  <si>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</si>
  <si>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</si>
  <si>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</si>
  <si>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</si>
  <si>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</si>
  <si>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</si>
  <si>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</si>
  <si>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</si>
  <si>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</si>
  <si>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</si>
  <si>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</si>
  <si>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</si>
  <si>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</si>
  <si>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</si>
  <si>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</si>
  <si>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</si>
  <si>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</si>
  <si>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</si>
  <si>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</si>
  <si>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</si>
  <si>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</si>
  <si>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</si>
  <si>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</si>
  <si>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</si>
  <si>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</si>
  <si>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</si>
  <si>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</si>
  <si>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</si>
  <si>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</si>
  <si>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</si>
  <si>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</si>
  <si>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</si>
  <si>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</si>
  <si>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</si>
  <si>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</si>
  <si>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</si>
  <si>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</si>
  <si>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</si>
  <si>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</si>
  <si>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</si>
  <si>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</si>
  <si>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</si>
  <si>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</si>
  <si>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</si>
  <si>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</si>
  <si>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</si>
  <si>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</si>
  <si>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</si>
  <si>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</si>
  <si>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</si>
  <si>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</si>
  <si>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</si>
  <si>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</si>
  <si>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</si>
  <si>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</si>
  <si>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</si>
  <si>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</si>
  <si>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</si>
  <si>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</si>
  <si>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</si>
  <si>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</si>
  <si>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</si>
  <si>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</si>
  <si>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</si>
  <si>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</si>
  <si>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</si>
  <si>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</si>
  <si>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</si>
  <si>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</si>
  <si>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</si>
  <si>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</si>
  <si>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</si>
  <si>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</si>
  <si>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</si>
  <si>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</si>
  <si>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</si>
  <si>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</si>
  <si>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</si>
  <si>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</si>
  <si>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</si>
  <si>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</si>
  <si>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</si>
  <si>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</si>
  <si>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</si>
  <si>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</si>
  <si>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</si>
  <si>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</si>
  <si>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</si>
  <si>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</si>
  <si>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</si>
  <si>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</si>
  <si>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</si>
  <si>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</si>
  <si>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</si>
  <si>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</si>
  <si>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</si>
  <si>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</si>
  <si>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</si>
  <si>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</si>
  <si>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</si>
  <si>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</si>
  <si>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</si>
  <si>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</si>
  <si>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</si>
  <si>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</si>
  <si>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</si>
  <si>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</si>
  <si>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</si>
  <si>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</si>
  <si>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</si>
  <si>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</si>
  <si>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</si>
  <si>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</si>
  <si>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</si>
  <si>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</si>
  <si>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</si>
  <si>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</si>
  <si>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</si>
  <si>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</si>
  <si>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</si>
  <si>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</si>
  <si>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</si>
  <si>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</si>
  <si>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</si>
  <si>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</si>
  <si>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</si>
  <si>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</si>
  <si>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</si>
  <si>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</si>
  <si>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</si>
  <si>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</si>
  <si>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</si>
  <si>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</si>
  <si>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</si>
  <si>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</si>
  <si>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</si>
  <si>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</si>
  <si>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</si>
  <si>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</si>
  <si>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</si>
  <si>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</si>
  <si>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</si>
  <si>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</si>
  <si>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</si>
  <si>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</si>
  <si>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</si>
  <si>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</si>
  <si>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</si>
  <si>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</si>
  <si>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</si>
  <si>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</si>
  <si>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</si>
  <si>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</si>
  <si>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</si>
  <si>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</si>
  <si>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</si>
  <si>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</si>
  <si>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</si>
  <si>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</si>
  <si>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</si>
  <si>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</si>
  <si>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</si>
  <si>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</si>
  <si>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</si>
  <si>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</si>
  <si>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</si>
  <si>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</si>
  <si>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</si>
  <si>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</si>
  <si>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</si>
  <si>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</si>
  <si>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</si>
  <si>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</si>
  <si>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</si>
  <si>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</si>
  <si>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</si>
  <si>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</si>
  <si>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</si>
  <si>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</si>
  <si>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</si>
  <si>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</si>
  <si>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</si>
  <si>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</si>
  <si>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</si>
  <si>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</si>
  <si>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</si>
  <si>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</si>
  <si>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</si>
  <si>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</si>
  <si>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</si>
  <si>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</si>
  <si>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</si>
  <si>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</si>
  <si>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</si>
  <si>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</si>
  <si>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</si>
  <si>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</si>
  <si>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</si>
  <si>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</si>
  <si>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</si>
  <si>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</si>
  <si>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</si>
  <si>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</si>
  <si>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</si>
  <si>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</si>
  <si>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</si>
  <si>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</si>
  <si>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</si>
  <si>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</si>
  <si>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</si>
  <si>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</si>
  <si>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</si>
  <si>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</si>
  <si>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</si>
  <si>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</si>
  <si>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</si>
  <si>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</si>
  <si>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</si>
  <si>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</si>
  <si>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</si>
  <si>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</si>
  <si>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</si>
  <si>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</si>
  <si>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</si>
  <si>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</si>
  <si>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</si>
  <si>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</si>
  <si>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</si>
  <si>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</si>
  <si>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</si>
  <si>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</si>
  <si>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</si>
  <si>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</si>
  <si>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</si>
  <si>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</si>
  <si>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</si>
  <si>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</si>
  <si>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</si>
  <si>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</si>
  <si>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</si>
  <si>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</si>
  <si>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</si>
  <si>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</si>
  <si>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</si>
  <si>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</si>
  <si>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</si>
  <si>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</si>
  <si>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</si>
  <si>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</si>
  <si>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</si>
  <si>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</si>
  <si>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</si>
  <si>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</si>
  <si>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</si>
  <si>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</si>
  <si>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</si>
  <si>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</si>
  <si>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</si>
  <si>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</si>
  <si>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</si>
  <si>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</si>
  <si>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</si>
  <si>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</si>
  <si>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</si>
  <si>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</si>
  <si>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</si>
  <si>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</si>
  <si>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</si>
  <si>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</si>
  <si>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</si>
  <si>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</si>
  <si>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</si>
  <si>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</si>
  <si>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</si>
  <si>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</si>
  <si>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</si>
  <si>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</si>
  <si>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</si>
  <si>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</si>
  <si>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</si>
  <si>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</si>
  <si>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</si>
  <si>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</si>
  <si>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</si>
  <si>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</si>
  <si>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</si>
  <si>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</si>
  <si>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</si>
  <si>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</si>
  <si>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</si>
  <si>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</si>
  <si>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</si>
  <si>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</si>
  <si>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</si>
  <si>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</si>
  <si>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</si>
  <si>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</si>
  <si>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</si>
  <si>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</si>
  <si>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</si>
  <si>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</si>
  <si>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</si>
  <si>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</si>
  <si>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</si>
  <si>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</si>
  <si>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</si>
  <si>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</si>
  <si>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</si>
  <si>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</si>
  <si>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</si>
  <si>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</si>
  <si>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</si>
  <si>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</si>
  <si>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</si>
  <si>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</si>
  <si>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</si>
  <si>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</si>
  <si>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</si>
  <si>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</si>
  <si>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</si>
  <si>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</si>
  <si>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</si>
  <si>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</si>
  <si>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</si>
  <si>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</si>
  <si>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</si>
  <si>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</si>
  <si>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</si>
  <si>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</si>
  <si>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</si>
  <si>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</si>
  <si>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</si>
  <si>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</si>
  <si>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</si>
  <si>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</si>
  <si>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</si>
  <si>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</si>
  <si>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</si>
  <si>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</si>
  <si>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</si>
  <si>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</si>
  <si>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</si>
  <si>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</si>
  <si>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</si>
  <si>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</si>
  <si>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</si>
  <si>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</si>
  <si>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</si>
  <si>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</si>
  <si>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</si>
  <si>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</si>
  <si>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</si>
  <si>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</si>
  <si>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</si>
  <si>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</si>
  <si>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</si>
  <si>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</si>
  <si>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</si>
  <si>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</si>
  <si>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</si>
  <si>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</si>
  <si>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</si>
  <si>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</si>
  <si>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</si>
  <si>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</si>
  <si>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</si>
  <si>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</si>
  <si>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</si>
  <si>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</si>
  <si>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</si>
  <si>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</si>
  <si>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</si>
  <si>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</si>
  <si>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</si>
  <si>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</si>
  <si>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</si>
  <si>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</si>
  <si>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</si>
  <si>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</si>
  <si>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</si>
  <si>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</si>
  <si>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</si>
  <si>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</si>
  <si>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</si>
  <si>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</si>
  <si>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</si>
  <si>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</si>
  <si>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</si>
  <si>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</si>
  <si>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</si>
  <si>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</si>
  <si>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</si>
  <si>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</si>
  <si>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</si>
  <si>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</si>
  <si>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</si>
  <si>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</si>
  <si>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</si>
  <si>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</si>
  <si>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</si>
  <si>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</si>
  <si>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</si>
  <si>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</si>
  <si>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</si>
  <si>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</si>
  <si>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</si>
  <si>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</si>
  <si>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</si>
  <si>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</si>
  <si>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</si>
  <si>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</si>
  <si>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</si>
  <si>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</si>
  <si>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</si>
  <si>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</si>
  <si>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</si>
  <si>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</si>
  <si>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</si>
  <si>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</si>
  <si>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</si>
  <si>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</si>
  <si>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</si>
  <si>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</si>
  <si>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</si>
  <si>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</si>
  <si>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</si>
  <si>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</si>
  <si>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</si>
  <si>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</si>
  <si>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</si>
  <si>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</si>
  <si>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</si>
  <si>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</si>
  <si>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</si>
  <si>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</si>
  <si>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</si>
  <si>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</si>
  <si>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</si>
  <si>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</si>
  <si>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</si>
  <si>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</si>
  <si>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</si>
  <si>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</si>
  <si>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</si>
  <si>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</si>
  <si>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</si>
  <si>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</si>
  <si>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</si>
  <si>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</si>
  <si>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</si>
  <si>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</si>
  <si>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</si>
  <si>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</si>
  <si>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</si>
  <si>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</si>
  <si>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</si>
  <si>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</si>
  <si>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</si>
  <si>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</si>
  <si>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</si>
  <si>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</si>
  <si>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</si>
  <si>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</si>
  <si>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</si>
  <si>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</si>
  <si>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</si>
  <si>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</si>
  <si>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</si>
  <si>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</si>
  <si>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</si>
  <si>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</si>
  <si>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</si>
  <si>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</si>
  <si>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</si>
  <si>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</si>
  <si>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</si>
  <si>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</si>
  <si>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</si>
  <si>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</si>
  <si>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</si>
  <si>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</si>
  <si>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</si>
  <si>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</si>
  <si>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</si>
  <si>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</si>
  <si>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</si>
  <si>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</si>
  <si>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</si>
  <si>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</si>
  <si>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</si>
  <si>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</si>
  <si>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</si>
  <si>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</si>
  <si>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</si>
  <si>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</si>
  <si>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</si>
  <si>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</si>
  <si>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</si>
  <si>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</si>
  <si>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</si>
  <si>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</si>
  <si>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</si>
  <si>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</si>
  <si>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</si>
  <si>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</si>
  <si>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</si>
  <si>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</si>
  <si>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</si>
  <si>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</si>
  <si>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</si>
  <si>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</si>
  <si>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</si>
  <si>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</si>
  <si>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</si>
  <si>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</si>
  <si>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</si>
  <si>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</si>
  <si>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</si>
  <si>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</si>
  <si>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</si>
  <si>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</si>
  <si>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</si>
  <si>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</si>
  <si>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</si>
  <si>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</si>
  <si>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</si>
  <si>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</si>
  <si>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</si>
  <si>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</si>
  <si>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</si>
  <si>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</si>
  <si>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</si>
  <si>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</si>
  <si>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</si>
  <si>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</si>
  <si>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</si>
  <si>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</si>
  <si>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</si>
  <si>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</si>
  <si>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</si>
  <si>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</si>
  <si>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</si>
  <si>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</si>
  <si>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</si>
  <si>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</si>
  <si>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</si>
  <si>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</si>
  <si>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</si>
  <si>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</si>
  <si>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</si>
  <si>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</si>
  <si>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</si>
  <si>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</si>
  <si>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</si>
  <si>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</si>
  <si>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</si>
  <si>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</si>
  <si>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</si>
  <si>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</si>
  <si>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</si>
  <si>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</si>
  <si>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</si>
  <si>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</si>
  <si>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</si>
  <si>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</si>
  <si>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</si>
  <si>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</si>
  <si>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</si>
  <si>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</si>
  <si>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</si>
  <si>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</si>
  <si>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</si>
  <si>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</si>
  <si>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</si>
  <si>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</si>
  <si>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</si>
  <si>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</si>
  <si>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</si>
  <si>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</si>
  <si>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</si>
  <si>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</si>
  <si>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</si>
  <si>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</si>
  <si>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</si>
  <si>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</si>
  <si>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</si>
  <si>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</si>
  <si>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</si>
  <si>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</si>
  <si>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</si>
  <si>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</si>
  <si>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</si>
  <si>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</si>
  <si>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</si>
  <si>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</si>
  <si>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</si>
  <si>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</si>
  <si>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</si>
  <si>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</si>
  <si>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</si>
  <si>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</si>
  <si>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</si>
  <si>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</si>
  <si>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</si>
  <si>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</si>
  <si>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</si>
  <si>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</si>
  <si>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</si>
  <si>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</si>
  <si>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</si>
  <si>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</si>
  <si>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</si>
  <si>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</si>
  <si>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</si>
  <si>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</si>
  <si>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</si>
  <si>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</si>
  <si>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</si>
  <si>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</si>
  <si>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</si>
  <si>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</si>
  <si>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</si>
  <si>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</si>
  <si>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</si>
  <si>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</si>
  <si>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</si>
  <si>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</si>
  <si>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</si>
  <si>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</si>
  <si>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</si>
  <si>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</si>
  <si>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</si>
  <si>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</si>
  <si>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</si>
  <si>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</si>
  <si>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</si>
  <si>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</si>
  <si>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</si>
  <si>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</si>
  <si>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</si>
  <si>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</si>
  <si>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</si>
  <si>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</si>
  <si>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</si>
  <si>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</si>
  <si>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</si>
  <si>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</si>
  <si>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</si>
  <si>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</si>
  <si>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</si>
  <si>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</si>
  <si>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</si>
  <si>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</si>
  <si>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</si>
  <si>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</si>
  <si>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</si>
  <si>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</si>
  <si>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</si>
  <si>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</si>
  <si>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</si>
  <si>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</si>
  <si>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</si>
  <si>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</si>
  <si>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</si>
  <si>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</si>
  <si>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</si>
  <si>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</si>
  <si>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</si>
  <si>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</si>
  <si>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</si>
  <si>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</si>
  <si>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</si>
  <si>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</si>
  <si>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</si>
  <si>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</si>
  <si>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</si>
  <si>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</si>
  <si>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</si>
  <si>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</si>
  <si>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</si>
  <si>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</si>
  <si>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</si>
  <si>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</si>
  <si>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</si>
  <si>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</si>
  <si>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</si>
  <si>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</si>
  <si>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</si>
  <si>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</si>
  <si>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</si>
  <si>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</si>
  <si>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</si>
  <si>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</si>
  <si>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</si>
  <si>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</si>
  <si>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</si>
  <si>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</si>
  <si>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</si>
  <si>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</si>
  <si>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</si>
  <si>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</si>
  <si>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</si>
  <si>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</si>
  <si>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</si>
  <si>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</si>
  <si>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</si>
  <si>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</si>
  <si>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</si>
  <si>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</si>
  <si>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</si>
  <si>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</si>
  <si>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</si>
  <si>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</si>
  <si>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</si>
  <si>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</si>
  <si>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</si>
  <si>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</si>
  <si>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</si>
  <si>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</si>
  <si>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</si>
  <si>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</si>
  <si>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</si>
  <si>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</si>
  <si>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</si>
  <si>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</si>
  <si>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</si>
  <si>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</si>
  <si>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</si>
  <si>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</si>
  <si>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</si>
  <si>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</si>
  <si>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</si>
  <si>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</si>
  <si>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</si>
  <si>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</si>
  <si>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</si>
  <si>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</si>
  <si>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</si>
  <si>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</si>
  <si>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</si>
  <si>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</si>
  <si>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</si>
  <si>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</si>
  <si>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</si>
  <si>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</si>
  <si>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</si>
  <si>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</si>
  <si>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</si>
  <si>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</si>
  <si>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</si>
  <si>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</si>
  <si>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</si>
  <si>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</si>
  <si>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</si>
  <si>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</si>
  <si>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</si>
  <si>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</si>
  <si>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</si>
  <si>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</si>
  <si>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</si>
  <si>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</si>
  <si>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</si>
  <si>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</si>
  <si>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</si>
  <si>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</si>
  <si>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</si>
  <si>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</si>
  <si>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</si>
  <si>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</si>
  <si>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</si>
  <si>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</si>
  <si>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</si>
  <si>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</si>
  <si>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</si>
  <si>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</si>
  <si>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</si>
  <si>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</si>
  <si>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</si>
  <si>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</si>
  <si>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</si>
  <si>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</si>
  <si>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</si>
  <si>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</si>
  <si>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</si>
  <si>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</si>
  <si>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</si>
  <si>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</si>
  <si>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</si>
  <si>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</si>
  <si>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</si>
  <si>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</si>
  <si>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</si>
  <si>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</si>
  <si>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</si>
  <si>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</si>
  <si>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</si>
  <si>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</si>
  <si>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</si>
  <si>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</si>
  <si>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</si>
  <si>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</si>
  <si>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</si>
  <si>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</si>
  <si>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</si>
  <si>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</si>
  <si>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</si>
  <si>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</si>
  <si>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</si>
  <si>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</si>
  <si>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</si>
  <si>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</si>
  <si>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</si>
  <si>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</si>
  <si>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</si>
  <si>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</si>
  <si>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</si>
  <si>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</si>
  <si>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</si>
  <si>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</si>
  <si>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</si>
  <si>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</si>
  <si>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</si>
  <si>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</si>
  <si>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</si>
  <si>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</si>
  <si>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</si>
  <si>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</si>
  <si>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</si>
  <si>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</si>
  <si>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</si>
  <si>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</si>
  <si>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</si>
  <si>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</si>
  <si>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</si>
  <si>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</si>
  <si>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</si>
  <si>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</si>
  <si>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</si>
  <si>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</si>
  <si>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</si>
  <si>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</si>
  <si>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</si>
  <si>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</si>
  <si>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</si>
  <si>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</si>
  <si>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</si>
  <si>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</si>
  <si>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</si>
  <si>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</si>
  <si>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</si>
  <si>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</si>
  <si>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</si>
  <si>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</si>
  <si>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</si>
  <si>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</si>
  <si>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</si>
  <si>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</si>
  <si>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</si>
  <si>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</si>
  <si>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</si>
  <si>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</si>
  <si>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</si>
  <si>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</si>
  <si>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</si>
  <si>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</si>
  <si>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</si>
  <si>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</si>
  <si>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</si>
  <si>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</si>
  <si>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</si>
  <si>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</si>
  <si>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</si>
  <si>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</si>
  <si>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</si>
  <si>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</si>
  <si>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</si>
  <si>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</si>
  <si>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</si>
  <si>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</si>
  <si>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</si>
  <si>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</si>
  <si>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</si>
  <si>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</si>
  <si>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</si>
  <si>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</si>
  <si>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</si>
  <si>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</si>
  <si>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</si>
  <si>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</si>
  <si>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</si>
  <si>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</si>
  <si>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</si>
  <si>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</si>
  <si>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</si>
  <si>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</si>
  <si>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</si>
  <si>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</si>
  <si>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</si>
  <si>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</si>
  <si>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</si>
  <si>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</si>
  <si>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</si>
  <si>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</si>
  <si>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</si>
  <si>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</si>
  <si>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</si>
  <si>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</si>
  <si>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</si>
  <si>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</si>
  <si>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</si>
  <si>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</si>
  <si>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</si>
  <si>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</si>
  <si>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</si>
  <si>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</si>
  <si>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</si>
  <si>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</si>
  <si>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</si>
  <si>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</si>
  <si>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</si>
  <si>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</si>
  <si>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</si>
  <si>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</si>
  <si>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</si>
  <si>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</si>
  <si>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</si>
  <si>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</si>
  <si>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</si>
  <si>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</si>
  <si>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</si>
  <si>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</si>
  <si>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</si>
  <si>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</si>
  <si>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</si>
  <si>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</si>
  <si>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</si>
  <si>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</si>
  <si>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</si>
  <si>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</si>
  <si>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</si>
  <si>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</si>
  <si>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</si>
  <si>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</si>
  <si>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</si>
  <si>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</si>
  <si>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</si>
  <si>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</si>
  <si>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</si>
  <si>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</si>
  <si>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</si>
  <si>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</si>
  <si>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</si>
  <si>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</si>
  <si>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</si>
  <si>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</si>
  <si>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</si>
  <si>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</si>
  <si>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</si>
  <si>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</si>
  <si>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</si>
  <si>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</si>
  <si>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</si>
  <si>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</si>
  <si>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</si>
  <si>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</si>
  <si>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</si>
  <si>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</si>
  <si>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</si>
  <si>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</si>
  <si>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</si>
  <si>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</si>
  <si>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</si>
  <si>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</si>
  <si>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</si>
  <si>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</si>
  <si>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</si>
  <si>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</si>
  <si>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</si>
  <si>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</si>
  <si>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</si>
  <si>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</si>
  <si>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</si>
  <si>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</si>
  <si>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</si>
  <si>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</si>
  <si>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</si>
  <si>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</si>
  <si>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</si>
  <si>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</si>
  <si>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</si>
  <si>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</si>
  <si>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</si>
  <si>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</si>
  <si>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</si>
  <si>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</si>
  <si>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</si>
  <si>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</si>
  <si>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</si>
  <si>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</si>
  <si>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</si>
  <si>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</si>
  <si>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</si>
  <si>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</si>
  <si>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</si>
  <si>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</si>
  <si>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</si>
  <si>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</si>
  <si>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</si>
  <si>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</si>
  <si>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</si>
  <si>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</si>
  <si>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</si>
  <si>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</si>
  <si>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</si>
  <si>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</si>
  <si>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</si>
  <si>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</si>
  <si>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</si>
  <si>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</si>
  <si>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</si>
  <si>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</si>
  <si>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</si>
  <si>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</si>
  <si>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</si>
  <si>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</si>
  <si>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</si>
  <si>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</si>
  <si>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</si>
  <si>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</si>
  <si>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</si>
  <si>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</si>
  <si>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</si>
  <si>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</si>
  <si>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</si>
  <si>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</si>
  <si>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</si>
  <si>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</si>
  <si>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</si>
  <si>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</si>
  <si>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</si>
  <si>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</si>
  <si>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</si>
  <si>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</si>
  <si>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</si>
  <si>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</si>
  <si>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</si>
  <si>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</si>
  <si>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</si>
  <si>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</si>
  <si>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</si>
  <si>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</si>
  <si>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</si>
  <si>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</si>
  <si>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</si>
  <si>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</si>
  <si>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</si>
  <si>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</si>
  <si>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</si>
  <si>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</si>
  <si>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</si>
  <si>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</si>
  <si>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</si>
  <si>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</si>
  <si>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</si>
  <si>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</si>
  <si>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</si>
  <si>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</si>
  <si>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</si>
  <si>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</si>
  <si>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</si>
  <si>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</si>
  <si>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</si>
  <si>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</si>
  <si>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</si>
  <si>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</si>
  <si>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</si>
  <si>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</si>
  <si>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</si>
  <si>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</si>
  <si>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</si>
  <si>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</si>
  <si>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</si>
  <si>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</si>
  <si>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</si>
  <si>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</si>
  <si>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</si>
  <si>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</si>
  <si>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</si>
  <si>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</si>
  <si>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</si>
  <si>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</si>
  <si>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</si>
  <si>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</si>
  <si>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</si>
  <si>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</si>
  <si>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</si>
  <si>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</si>
  <si>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</si>
  <si>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</si>
  <si>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</si>
  <si>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</si>
  <si>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</si>
  <si>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</si>
  <si>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</si>
  <si>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</si>
  <si>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</si>
  <si>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</si>
  <si>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</si>
  <si>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</si>
  <si>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</si>
  <si>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</si>
  <si>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</si>
  <si>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</si>
  <si>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</si>
  <si>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</si>
  <si>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</si>
  <si>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</si>
  <si>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</si>
  <si>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</si>
  <si>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</si>
  <si>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</si>
  <si>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</si>
  <si>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</si>
  <si>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</si>
  <si>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</si>
  <si>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</si>
  <si>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</si>
  <si>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</si>
  <si>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</si>
  <si>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</si>
  <si>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</si>
  <si>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</si>
  <si>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</si>
  <si>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</si>
  <si>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</si>
  <si>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</si>
  <si>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</si>
  <si>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</si>
  <si>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</si>
  <si>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</si>
  <si>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</si>
  <si>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</si>
  <si>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</si>
  <si>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</si>
  <si>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</si>
  <si>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</si>
  <si>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</si>
  <si>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</si>
  <si>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</si>
  <si>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</si>
  <si>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</si>
  <si>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</si>
  <si>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</si>
  <si>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</si>
  <si>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</si>
  <si>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</si>
  <si>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</si>
  <si>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</si>
  <si>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</si>
  <si>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</si>
  <si>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</si>
  <si>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</si>
  <si>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</si>
  <si>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</si>
  <si>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</si>
  <si>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</si>
  <si>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</si>
  <si>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</si>
  <si>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</si>
  <si>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</si>
  <si>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</si>
  <si>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</si>
  <si>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</si>
  <si>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</si>
  <si>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</si>
  <si>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</si>
  <si>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</si>
  <si>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</si>
  <si>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</si>
  <si>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</si>
  <si>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</si>
  <si>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</si>
  <si>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</si>
  <si>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</si>
  <si>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</si>
  <si>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</si>
  <si>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</si>
  <si>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</si>
  <si>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</si>
  <si>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</si>
  <si>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</si>
  <si>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</si>
  <si>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</si>
  <si>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</si>
  <si>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</si>
  <si>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</si>
  <si>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</si>
  <si>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</si>
  <si>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</si>
  <si>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</si>
  <si>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</si>
  <si>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</si>
  <si>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</si>
  <si>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</si>
  <si>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</si>
  <si>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</si>
  <si>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</si>
  <si>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</si>
  <si>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</si>
  <si>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</si>
  <si>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</si>
  <si>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</si>
  <si>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</si>
  <si>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</si>
  <si>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</si>
  <si>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</si>
  <si>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</si>
  <si>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</si>
  <si>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</si>
  <si>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</si>
  <si>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</si>
  <si>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</si>
  <si>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</si>
  <si>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</si>
  <si>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</si>
  <si>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</si>
  <si>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</si>
  <si>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</si>
  <si>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</si>
  <si>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</si>
  <si>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</si>
  <si>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</si>
  <si>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</si>
  <si>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</si>
  <si>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</si>
  <si>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</si>
  <si>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</si>
  <si>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</si>
  <si>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</si>
  <si>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</si>
  <si>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</si>
  <si>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</si>
  <si>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</si>
  <si>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</si>
  <si>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</si>
  <si>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</si>
  <si>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</si>
  <si>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</si>
  <si>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</si>
  <si>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</si>
  <si>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</si>
  <si>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</si>
  <si>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</si>
  <si>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</si>
  <si>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</si>
  <si>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</si>
  <si>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</si>
  <si>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</si>
  <si>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</si>
  <si>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</si>
  <si>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</si>
  <si>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</si>
  <si>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</si>
  <si>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</si>
  <si>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</si>
  <si>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</si>
  <si>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</si>
  <si>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</si>
  <si>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</si>
  <si>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</si>
  <si>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</si>
  <si>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</si>
  <si>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</si>
  <si>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</si>
  <si>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</si>
  <si>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</si>
  <si>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</si>
  <si>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</si>
  <si>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</si>
  <si>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</si>
  <si>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</si>
  <si>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</si>
  <si>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</si>
  <si>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</si>
  <si>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</si>
  <si>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</si>
  <si>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</si>
  <si>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</si>
  <si>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</si>
  <si>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</si>
  <si>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</si>
  <si>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</si>
  <si>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</si>
  <si>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</si>
  <si>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</si>
  <si>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</si>
  <si>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</si>
  <si>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</si>
  <si>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</si>
  <si>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</si>
  <si>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</si>
  <si>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</si>
  <si>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</si>
  <si>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</si>
  <si>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</si>
  <si>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</si>
  <si>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</si>
  <si>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</si>
  <si>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</si>
  <si>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</si>
  <si>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</si>
  <si>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</si>
  <si>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</si>
  <si>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</si>
  <si>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</si>
  <si>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</si>
  <si>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</si>
  <si>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</si>
  <si>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</si>
  <si>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</si>
  <si>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</si>
  <si>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</si>
  <si>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</si>
  <si>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</si>
  <si>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</si>
  <si>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</si>
  <si>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</si>
  <si>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</si>
  <si>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</si>
  <si>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</si>
  <si>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</si>
  <si>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</si>
  <si>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</si>
  <si>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</si>
  <si>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</si>
  <si>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</si>
  <si>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</si>
  <si>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</si>
  <si>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</si>
  <si>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</si>
  <si>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</si>
  <si>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</si>
  <si>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</si>
  <si>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</si>
  <si>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</si>
  <si>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</si>
  <si>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</si>
  <si>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</si>
  <si>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</si>
  <si>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</si>
  <si>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</si>
  <si>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</si>
  <si>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</si>
  <si>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</si>
  <si>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</si>
  <si>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</si>
  <si>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</si>
  <si>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</si>
  <si>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</si>
  <si>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</si>
  <si>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</si>
  <si>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</si>
  <si>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</si>
  <si>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</si>
  <si>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</si>
  <si>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</si>
  <si>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</si>
  <si>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</si>
  <si>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</si>
  <si>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</si>
  <si>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</si>
  <si>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</si>
  <si>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</si>
  <si>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</si>
  <si>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</si>
  <si>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</si>
  <si>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</si>
  <si>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</si>
  <si>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</si>
  <si>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</si>
  <si>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</si>
  <si>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</si>
  <si>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</si>
  <si>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</si>
  <si>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</si>
  <si>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</si>
  <si>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</si>
  <si>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</si>
  <si>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</si>
  <si>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</si>
  <si>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</si>
  <si>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</si>
  <si>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</si>
  <si>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</si>
  <si>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</si>
  <si>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</si>
  <si>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</si>
  <si>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</si>
  <si>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</si>
  <si>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</si>
  <si>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</si>
  <si>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</si>
  <si>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</si>
  <si>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</si>
  <si>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</si>
  <si>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</si>
  <si>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</si>
  <si>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</si>
  <si>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</si>
  <si>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</si>
  <si>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</si>
  <si>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</si>
  <si>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</si>
  <si>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</si>
  <si>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</si>
  <si>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</si>
  <si>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</si>
  <si>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</si>
  <si>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</si>
  <si>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</si>
  <si>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</si>
  <si>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</si>
  <si>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</si>
  <si>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</si>
  <si>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</si>
  <si>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</si>
  <si>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</si>
  <si>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</si>
  <si>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</si>
  <si>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</si>
  <si>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</si>
  <si>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</si>
  <si>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</si>
  <si>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</si>
  <si>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</si>
  <si>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</si>
  <si>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</si>
  <si>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</si>
  <si>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</si>
  <si>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</si>
  <si>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</si>
  <si>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</si>
  <si>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</si>
  <si>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</si>
  <si>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</si>
  <si>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</si>
  <si>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</si>
  <si>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</si>
  <si>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</si>
  <si>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</si>
  <si>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</si>
  <si>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</si>
  <si>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</si>
  <si>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</si>
  <si>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</si>
  <si>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</si>
  <si>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</si>
  <si>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</si>
  <si>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</si>
  <si>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</si>
  <si>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</si>
  <si>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</si>
  <si>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</si>
  <si>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</si>
  <si>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</si>
  <si>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</si>
  <si>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</si>
  <si>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</si>
  <si>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</si>
  <si>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</si>
  <si>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</si>
  <si>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</si>
  <si>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</si>
  <si>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</si>
  <si>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</si>
  <si>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</si>
  <si>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</si>
  <si>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</si>
  <si>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</si>
  <si>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</si>
  <si>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</si>
  <si>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</si>
  <si>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</si>
  <si>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</si>
  <si>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</si>
  <si>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</si>
  <si>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</si>
  <si>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</si>
  <si>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</si>
  <si>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</si>
  <si>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</si>
  <si>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</si>
  <si>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</si>
  <si>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</si>
  <si>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</si>
  <si>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</si>
  <si>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</si>
  <si>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</si>
  <si>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</si>
  <si>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</si>
  <si>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</si>
  <si>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</si>
  <si>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</si>
  <si>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</si>
  <si>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</si>
  <si>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</si>
  <si>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</si>
  <si>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</si>
  <si>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</si>
  <si>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</si>
  <si>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</si>
  <si>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</si>
  <si>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</si>
  <si>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</si>
  <si>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</si>
  <si>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</si>
  <si>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</si>
  <si>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</si>
  <si>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</si>
  <si>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</si>
  <si>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</si>
  <si>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</si>
  <si>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</si>
  <si>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</si>
  <si>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</si>
  <si>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</si>
  <si>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</si>
  <si>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</si>
  <si>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</si>
  <si>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</si>
  <si>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</si>
  <si>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</si>
  <si>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</si>
  <si>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</si>
  <si>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</si>
  <si>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</si>
  <si>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</si>
  <si>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</si>
  <si>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</si>
  <si>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</si>
  <si>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</si>
  <si>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</si>
  <si>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</si>
  <si>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</si>
  <si>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</si>
  <si>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</si>
  <si>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</si>
  <si>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</si>
  <si>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</si>
  <si>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</si>
  <si>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</si>
  <si>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</si>
  <si>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</si>
  <si>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</si>
  <si>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</si>
  <si>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</si>
  <si>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</si>
  <si>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</si>
  <si>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</si>
  <si>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</si>
  <si>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</si>
  <si>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</si>
  <si>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</si>
  <si>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</si>
  <si>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</si>
  <si>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</si>
  <si>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</si>
  <si>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</si>
  <si>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</si>
  <si>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</si>
  <si>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</si>
  <si>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</si>
  <si>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</si>
  <si>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</si>
  <si>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</si>
  <si>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</si>
  <si>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</si>
  <si>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</si>
  <si>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</si>
  <si>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</si>
  <si>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</si>
  <si>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</si>
  <si>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</si>
  <si>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</si>
  <si>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</si>
  <si>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</si>
  <si>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</si>
  <si>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</si>
  <si>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</si>
  <si>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</si>
  <si>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</si>
  <si>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</si>
  <si>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</si>
  <si>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</si>
  <si>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</si>
  <si>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</si>
  <si>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</si>
  <si>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</si>
  <si>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</si>
  <si>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</si>
  <si>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</si>
  <si>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</si>
  <si>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</si>
  <si>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</si>
  <si>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</si>
  <si>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</si>
  <si>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</si>
  <si>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</si>
  <si>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</si>
  <si>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</si>
  <si>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</si>
  <si>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</si>
  <si>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</si>
  <si>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</si>
  <si>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</si>
  <si>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</si>
  <si>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</si>
  <si>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</si>
  <si>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</si>
  <si>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</si>
  <si>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</si>
  <si>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</si>
  <si>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</si>
  <si>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</si>
  <si>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</si>
  <si>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</si>
  <si>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</si>
  <si>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</si>
  <si>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</si>
  <si>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</si>
  <si>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</si>
  <si>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</si>
  <si>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</si>
  <si>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</si>
  <si>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</si>
  <si>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</si>
  <si>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</si>
  <si>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</si>
  <si>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</si>
  <si>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</si>
  <si>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</si>
  <si>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</si>
  <si>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</si>
  <si>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</si>
  <si>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</si>
  <si>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</si>
  <si>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</si>
  <si>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</si>
  <si>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</si>
  <si>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</si>
  <si>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</si>
  <si>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</si>
  <si>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</si>
  <si>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</si>
  <si>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</si>
  <si>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</si>
  <si>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</si>
  <si>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</si>
  <si>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</si>
  <si>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</si>
  <si>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</si>
  <si>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</si>
  <si>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</si>
  <si>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</si>
  <si>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</si>
  <si>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</si>
  <si>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</si>
  <si>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</si>
  <si>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</si>
  <si>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</si>
  <si>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</si>
  <si>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</si>
  <si>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</si>
  <si>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</si>
  <si>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</si>
  <si>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</si>
  <si>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</si>
  <si>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</si>
  <si>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</si>
  <si>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</si>
  <si>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</si>
  <si>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</si>
  <si>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</si>
  <si>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</si>
  <si>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</si>
  <si>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</si>
  <si>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</si>
  <si>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</si>
  <si>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</si>
  <si>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</si>
  <si>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</si>
  <si>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</si>
  <si>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</si>
  <si>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</si>
  <si>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</si>
  <si>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</si>
  <si>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</si>
  <si>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</si>
  <si>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</si>
  <si>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</si>
  <si>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</si>
  <si>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</si>
  <si>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</si>
  <si>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</si>
  <si>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</si>
  <si>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</si>
  <si>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</si>
  <si>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</si>
  <si>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</si>
  <si>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</si>
  <si>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</si>
  <si>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</si>
  <si>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</si>
  <si>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</si>
  <si>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</si>
  <si>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</si>
  <si>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</si>
  <si>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</si>
  <si>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</si>
  <si>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</si>
  <si>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</si>
  <si>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</si>
  <si>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</si>
  <si>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</si>
  <si>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</si>
  <si>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</si>
  <si>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</si>
  <si>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</si>
  <si>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</si>
  <si>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</si>
  <si>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</si>
  <si>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</si>
  <si>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</si>
  <si>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</si>
  <si>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</si>
  <si>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</si>
  <si>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</si>
  <si>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</si>
  <si>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</si>
  <si>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</si>
  <si>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</si>
  <si>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</si>
  <si>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</si>
  <si>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</si>
  <si>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</si>
  <si>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</si>
  <si>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</si>
  <si>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</si>
  <si>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</si>
  <si>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</si>
  <si>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</si>
  <si>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</si>
  <si>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</si>
  <si>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</si>
  <si>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</si>
  <si>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</si>
  <si>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</si>
  <si>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</si>
  <si>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</si>
  <si>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</si>
  <si>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</si>
  <si>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</si>
  <si>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</si>
  <si>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</si>
  <si>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</si>
  <si>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</si>
  <si>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</si>
  <si>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</si>
  <si>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</si>
  <si>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</si>
  <si>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</si>
  <si>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</si>
  <si>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</si>
  <si>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</si>
  <si>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</si>
  <si>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</si>
  <si>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</si>
  <si>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</si>
  <si>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</si>
  <si>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</si>
  <si>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</si>
  <si>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</si>
  <si>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</si>
  <si>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</si>
  <si>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</si>
  <si>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</si>
  <si>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</si>
  <si>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</si>
  <si>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</si>
  <si>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</si>
  <si>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</si>
  <si>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</si>
  <si>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</si>
  <si>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</si>
  <si>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</si>
  <si>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</si>
  <si>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</si>
  <si>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</si>
  <si>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</si>
  <si>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</si>
  <si>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</si>
  <si>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</si>
  <si>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</si>
  <si>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</si>
  <si>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</si>
  <si>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</si>
  <si>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</si>
  <si>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</si>
  <si>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</si>
  <si>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</si>
  <si>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</si>
  <si>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</si>
  <si>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</si>
  <si>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</si>
  <si>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</si>
  <si>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</si>
  <si>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</si>
  <si>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</si>
  <si>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</si>
  <si>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</si>
  <si>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</si>
  <si>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</si>
  <si>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</si>
  <si>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</si>
  <si>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</si>
  <si>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</si>
  <si>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</si>
  <si>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</si>
  <si>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</si>
  <si>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</si>
  <si>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</si>
  <si>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</si>
  <si>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</si>
  <si>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</si>
  <si>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</si>
  <si>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</si>
  <si>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</si>
  <si>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</si>
  <si>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</si>
  <si>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</si>
  <si>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</si>
  <si>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</si>
  <si>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</si>
  <si>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</si>
  <si>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</si>
  <si>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</si>
  <si>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</si>
  <si>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</si>
  <si>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</si>
  <si>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</si>
  <si>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</si>
  <si>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</si>
  <si>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</si>
  <si>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</si>
  <si>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</si>
  <si>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</si>
  <si>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</si>
  <si>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</si>
  <si>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</si>
  <si>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</si>
  <si>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</si>
  <si>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</si>
  <si>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</si>
  <si>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</si>
  <si>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</si>
  <si>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</si>
  <si>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</si>
  <si>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</si>
  <si>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</si>
  <si>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</si>
  <si>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</si>
  <si>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</si>
  <si>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</si>
  <si>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</si>
  <si>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</si>
  <si>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</si>
  <si>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</si>
  <si>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</si>
  <si>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</si>
  <si>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</si>
  <si>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</si>
  <si>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</si>
  <si>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</si>
  <si>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</si>
  <si>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</si>
  <si>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</si>
  <si>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</si>
  <si>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</si>
  <si>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</si>
  <si>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</si>
  <si>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</si>
  <si>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</si>
  <si>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</si>
  <si>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</si>
  <si>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</si>
  <si>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</si>
  <si>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</si>
  <si>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</si>
  <si>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</si>
  <si>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</si>
  <si>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</si>
  <si>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</si>
  <si>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</si>
  <si>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</si>
  <si>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</si>
  <si>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</si>
  <si>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</si>
  <si>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</si>
  <si>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</si>
  <si>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</si>
  <si>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</si>
  <si>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</si>
  <si>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</si>
  <si>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</si>
  <si>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</si>
  <si>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</si>
  <si>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</si>
  <si>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</si>
  <si>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</si>
  <si>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</si>
  <si>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</si>
  <si>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</si>
  <si>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</si>
  <si>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</si>
  <si>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</si>
  <si>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</si>
  <si>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</si>
  <si>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</si>
  <si>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</si>
  <si>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</si>
  <si>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</si>
  <si>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</si>
  <si>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</si>
  <si>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</si>
  <si>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</si>
  <si>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</si>
  <si>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</si>
  <si>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</si>
  <si>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</si>
  <si>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</si>
  <si>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</si>
  <si>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</si>
  <si>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</si>
  <si>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</si>
  <si>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</si>
  <si>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</si>
  <si>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</si>
  <si>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</si>
  <si>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</si>
  <si>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</si>
  <si>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</si>
  <si>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</si>
  <si>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</si>
  <si>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</si>
  <si>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</si>
  <si>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</si>
  <si>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</si>
  <si>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</si>
  <si>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</si>
  <si>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</si>
  <si>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</si>
  <si>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</si>
  <si>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</si>
  <si>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</si>
  <si>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</si>
  <si>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</si>
  <si>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</si>
  <si>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</si>
  <si>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</si>
  <si>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</si>
  <si>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</si>
  <si>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</si>
  <si>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</si>
  <si>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</si>
  <si>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</si>
  <si>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</si>
  <si>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</si>
  <si>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</si>
  <si>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</si>
  <si>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</si>
  <si>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</si>
  <si>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</si>
  <si>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</si>
  <si>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</si>
  <si>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</si>
  <si>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</si>
  <si>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</si>
  <si>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</si>
  <si>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</si>
  <si>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</si>
  <si>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</si>
  <si>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</si>
  <si>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</si>
  <si>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</si>
  <si>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</si>
  <si>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</si>
  <si>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</si>
  <si>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</si>
  <si>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</si>
  <si>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</si>
  <si>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</si>
  <si>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</si>
  <si>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</si>
  <si>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</si>
  <si>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</si>
  <si>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</si>
  <si>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</si>
  <si>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</si>
  <si>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</si>
  <si>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</si>
  <si>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</si>
  <si>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</si>
  <si>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</si>
  <si>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</si>
  <si>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</si>
  <si>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</si>
  <si>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</si>
  <si>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</si>
  <si>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</si>
  <si>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</si>
  <si>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</si>
  <si>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</si>
  <si>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</si>
  <si>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</si>
  <si>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</si>
  <si>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</si>
  <si>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</si>
  <si>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</si>
  <si>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</si>
  <si>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</si>
  <si>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</si>
  <si>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</si>
  <si>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</si>
  <si>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</si>
  <si>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</si>
  <si>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</si>
  <si>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</si>
  <si>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</si>
  <si>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</si>
  <si>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</si>
  <si>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</si>
  <si>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</si>
  <si>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</si>
  <si>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</si>
  <si>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</si>
  <si>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</si>
  <si>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</si>
  <si>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</si>
  <si>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</si>
  <si>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</si>
  <si>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</si>
  <si>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</si>
  <si>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</si>
  <si>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</si>
  <si>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</si>
  <si>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</si>
  <si>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</si>
  <si>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</si>
  <si>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</si>
  <si>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</si>
  <si>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</si>
  <si>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</si>
  <si>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</si>
  <si>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</si>
  <si>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</si>
  <si>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</si>
  <si>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</si>
  <si>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</si>
  <si>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</si>
  <si>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</si>
  <si>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</si>
  <si>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</si>
  <si>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</si>
  <si>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</si>
  <si>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</si>
  <si>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</si>
  <si>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</si>
  <si>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</si>
  <si>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</si>
  <si>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</si>
  <si>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</si>
  <si>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</si>
  <si>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</si>
  <si>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</si>
  <si>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</si>
  <si>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</si>
  <si>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</si>
  <si>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</si>
  <si>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</si>
  <si>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</si>
  <si>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</si>
  <si>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</si>
  <si>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</si>
  <si>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</si>
  <si>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</si>
  <si>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</si>
  <si>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</si>
  <si>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</si>
  <si>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</si>
  <si>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</si>
  <si>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</si>
  <si>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</si>
  <si>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</si>
  <si>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</si>
  <si>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</si>
  <si>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</si>
  <si>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</si>
  <si>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</si>
  <si>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</si>
  <si>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</si>
  <si>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</si>
  <si>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</si>
  <si>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</si>
  <si>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</si>
  <si>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</si>
  <si>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</si>
  <si>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</si>
  <si>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</si>
  <si>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</si>
  <si>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</si>
  <si>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</si>
  <si>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</si>
  <si>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</si>
  <si>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</si>
  <si>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</si>
  <si>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</si>
  <si>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</si>
  <si>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</si>
  <si>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</si>
  <si>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</si>
  <si>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</si>
  <si>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</si>
  <si>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</si>
  <si>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</si>
  <si>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</si>
  <si>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</si>
  <si>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</si>
  <si>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</si>
  <si>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</si>
  <si>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</si>
  <si>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</si>
  <si>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</si>
  <si>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</si>
  <si>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</si>
  <si>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</si>
  <si>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</si>
  <si>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</si>
  <si>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</si>
  <si>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</si>
  <si>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</si>
  <si>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</si>
  <si>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</si>
  <si>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</si>
  <si>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</si>
  <si>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</si>
  <si>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</si>
  <si>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</si>
  <si>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</si>
  <si>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</si>
  <si>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</si>
  <si>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</si>
  <si>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</si>
  <si>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</si>
  <si>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</si>
  <si>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</si>
  <si>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</si>
  <si>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</si>
  <si>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</si>
  <si>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</si>
  <si>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</si>
  <si>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</si>
  <si>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</si>
  <si>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</si>
  <si>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</si>
  <si>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</si>
  <si>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</si>
  <si>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</si>
  <si>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</si>
  <si>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</si>
  <si>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</si>
  <si>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</si>
  <si>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</si>
  <si>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</si>
  <si>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</si>
  <si>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</si>
  <si>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</si>
  <si>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</si>
  <si>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</si>
  <si>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</si>
  <si>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</si>
  <si>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</si>
  <si>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</si>
  <si>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</si>
  <si>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</si>
  <si>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</si>
  <si>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</si>
  <si>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</si>
  <si>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</si>
  <si>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</si>
  <si>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</si>
  <si>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</si>
  <si>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</si>
  <si>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</si>
  <si>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</si>
  <si>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</si>
  <si>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</si>
  <si>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</si>
  <si>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</si>
  <si>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</si>
  <si>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</si>
  <si>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</si>
  <si>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</si>
  <si>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</si>
  <si>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</si>
  <si>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</si>
  <si>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</si>
  <si>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</si>
  <si>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</si>
  <si>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</si>
  <si>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</si>
  <si>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</si>
  <si>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</si>
  <si>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</si>
  <si>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</si>
  <si>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</si>
  <si>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</si>
  <si>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</si>
  <si>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</si>
  <si>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</si>
  <si>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</si>
  <si>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</si>
  <si>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</si>
  <si>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</si>
  <si>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</si>
  <si>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</si>
  <si>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</si>
  <si>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</si>
  <si>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</si>
  <si>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</si>
  <si>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</si>
  <si>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</si>
  <si>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</si>
  <si>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</si>
  <si>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</si>
  <si>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</si>
  <si>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</si>
  <si>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</si>
  <si>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</si>
  <si>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</si>
  <si>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</si>
  <si>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</si>
  <si>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</si>
  <si>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</si>
  <si>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</si>
  <si>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</si>
  <si>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</si>
  <si>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</si>
  <si>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</si>
  <si>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</si>
  <si>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</si>
  <si>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</si>
  <si>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</si>
  <si>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</si>
  <si>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</si>
  <si>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</si>
  <si>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</si>
  <si>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</si>
  <si>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</si>
  <si>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</si>
  <si>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</si>
  <si>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</si>
  <si>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</si>
  <si>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</si>
  <si>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</si>
  <si>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</si>
  <si>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</si>
  <si>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</si>
  <si>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</si>
  <si>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</si>
  <si>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</si>
  <si>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</si>
  <si>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</si>
  <si>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</si>
  <si>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</si>
  <si>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</si>
  <si>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</si>
  <si>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</si>
  <si>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</si>
  <si>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</si>
  <si>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</si>
  <si>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</si>
  <si>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</si>
  <si>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</si>
  <si>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</si>
  <si>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</si>
  <si>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</si>
  <si>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</si>
  <si>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</si>
  <si>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</si>
  <si>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</si>
  <si>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</si>
  <si>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</si>
  <si>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</si>
  <si>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</si>
  <si>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</si>
  <si>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</si>
  <si>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</si>
  <si>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</si>
  <si>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</si>
  <si>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</si>
  <si>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</si>
  <si>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</si>
  <si>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</si>
  <si>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</si>
  <si>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</si>
  <si>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</si>
  <si>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</si>
  <si>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</si>
  <si>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</si>
  <si>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</si>
  <si>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</si>
  <si>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</si>
  <si>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</si>
  <si>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</si>
  <si>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</si>
  <si>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</si>
  <si>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</si>
  <si>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</si>
  <si>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</si>
  <si>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</si>
  <si>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</si>
  <si>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</si>
  <si>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</si>
  <si>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</si>
  <si>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</si>
  <si>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</si>
  <si>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</si>
  <si>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</si>
  <si>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</si>
  <si>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</si>
  <si>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</si>
  <si>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</si>
  <si>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</si>
  <si>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</si>
  <si>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</si>
  <si>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</si>
  <si>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</si>
  <si>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</si>
  <si>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</si>
  <si>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</si>
  <si>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</si>
  <si>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</si>
  <si>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</si>
  <si>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</si>
  <si>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</si>
  <si>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</si>
  <si>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</si>
  <si>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</si>
  <si>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</si>
  <si>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</si>
  <si>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</si>
  <si>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</si>
  <si>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</si>
  <si>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</si>
  <si>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</si>
  <si>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</si>
  <si>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</si>
  <si>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</si>
  <si>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</si>
  <si>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</si>
  <si>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</si>
  <si>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</si>
  <si>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</si>
  <si>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</si>
  <si>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</si>
  <si>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</si>
  <si>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</si>
  <si>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</si>
  <si>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</si>
  <si>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</si>
  <si>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</si>
  <si>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</si>
  <si>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</si>
  <si>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</si>
  <si>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</si>
  <si>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</si>
  <si>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</si>
  <si>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</si>
  <si>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</si>
  <si>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</si>
  <si>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</si>
  <si>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</si>
  <si>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</si>
  <si>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</si>
  <si>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</si>
  <si>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</si>
  <si>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</si>
  <si>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</si>
  <si>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</si>
  <si>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</si>
  <si>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</si>
  <si>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</si>
  <si>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</si>
  <si>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</si>
  <si>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</si>
  <si>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</si>
  <si>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</si>
  <si>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</si>
  <si>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</si>
  <si>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</si>
  <si>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</si>
  <si>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</si>
  <si>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</si>
  <si>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</si>
  <si>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</si>
  <si>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</si>
  <si>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</si>
  <si>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</si>
  <si>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</si>
  <si>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</si>
  <si>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</si>
  <si>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</si>
  <si>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</si>
  <si>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</si>
  <si>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</si>
  <si>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</si>
  <si>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</si>
  <si>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</si>
  <si>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</si>
  <si>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</si>
  <si>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</si>
  <si>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</si>
  <si>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</si>
  <si>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</si>
  <si>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</si>
  <si>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</si>
  <si>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</si>
  <si>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</si>
  <si>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</si>
  <si>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</si>
  <si>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</si>
  <si>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</si>
  <si>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</si>
  <si>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</si>
  <si>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</si>
  <si>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</si>
  <si>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</si>
  <si>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</si>
  <si>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</si>
  <si>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</si>
  <si>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</si>
  <si>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</si>
  <si>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</si>
  <si>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</si>
  <si>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</si>
  <si>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</si>
  <si>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</si>
  <si>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</si>
  <si>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</si>
  <si>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</si>
  <si>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</si>
  <si>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</si>
  <si>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</si>
  <si>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</si>
  <si>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</si>
  <si>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</si>
  <si>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</si>
  <si>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</si>
  <si>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</si>
  <si>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</si>
  <si>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</si>
  <si>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</si>
  <si>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</si>
  <si>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</si>
  <si>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</si>
  <si>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</si>
  <si>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</si>
  <si>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</si>
  <si>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</si>
  <si>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</si>
  <si>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</si>
  <si>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</si>
  <si>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</si>
  <si>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</si>
  <si>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</si>
  <si>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</si>
  <si>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</si>
  <si>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</si>
  <si>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</si>
  <si>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</si>
  <si>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</si>
  <si>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</si>
  <si>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</si>
  <si>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</si>
  <si>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</si>
  <si>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</si>
  <si>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</si>
  <si>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</si>
  <si>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</si>
  <si>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</si>
  <si>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</si>
  <si>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</si>
  <si>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</si>
  <si>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</si>
  <si>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</si>
  <si>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</si>
  <si>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</si>
  <si>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</si>
  <si>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</si>
  <si>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</si>
  <si>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</si>
  <si>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</si>
  <si>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</si>
  <si>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</si>
  <si>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</si>
  <si>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</si>
  <si>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</si>
  <si>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</si>
  <si>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</si>
  <si>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</si>
  <si>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</si>
  <si>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</si>
  <si>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</si>
  <si>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</si>
  <si>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</si>
  <si>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</si>
  <si>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</si>
  <si>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</si>
  <si>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</si>
  <si>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</si>
  <si>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</si>
  <si>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</si>
  <si>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</si>
  <si>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</si>
  <si>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</si>
  <si>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</si>
  <si>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</si>
  <si>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</si>
  <si>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</si>
  <si>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</si>
  <si>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</si>
  <si>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</si>
  <si>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</si>
  <si>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</si>
  <si>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</si>
  <si>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</si>
  <si>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</si>
  <si>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</si>
  <si>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</si>
  <si>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</si>
  <si>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</si>
  <si>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</si>
  <si>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</si>
  <si>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</si>
  <si>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</si>
  <si>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</si>
  <si>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</si>
  <si>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</si>
  <si>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</si>
  <si>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</si>
  <si>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</si>
  <si>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</si>
  <si>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</si>
  <si>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</si>
  <si>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</si>
  <si>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</si>
  <si>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</si>
  <si>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</si>
  <si>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</si>
  <si>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</si>
  <si>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</si>
  <si>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</si>
  <si>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</si>
  <si>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</si>
  <si>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</si>
  <si>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</si>
  <si>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</si>
  <si>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</si>
  <si>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</si>
  <si>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</si>
  <si>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</si>
  <si>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</si>
  <si>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</si>
  <si>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</si>
  <si>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</si>
  <si>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</si>
  <si>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</si>
  <si>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</si>
  <si>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</si>
  <si>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</si>
  <si>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</si>
  <si>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</si>
  <si>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</si>
  <si>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</si>
  <si>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</si>
  <si>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</si>
  <si>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</si>
  <si>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</si>
  <si>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</si>
  <si>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</si>
  <si>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</si>
  <si>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</si>
  <si>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</si>
  <si>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</si>
  <si>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</si>
  <si>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</si>
  <si>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</si>
  <si>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</si>
  <si>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</si>
  <si>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</si>
  <si>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</si>
  <si>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</si>
  <si>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</si>
  <si>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</si>
  <si>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</si>
  <si>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</si>
  <si>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</si>
  <si>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</si>
  <si>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</si>
  <si>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</si>
  <si>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</si>
  <si>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</si>
  <si>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</si>
  <si>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</si>
  <si>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</si>
  <si>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</si>
  <si>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</si>
  <si>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</si>
  <si>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</si>
  <si>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</si>
  <si>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</si>
  <si>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</si>
  <si>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</si>
  <si>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</si>
  <si>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</si>
  <si>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</si>
  <si>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</si>
  <si>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</si>
  <si>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</si>
  <si>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</si>
  <si>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</si>
  <si>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</si>
  <si>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</si>
  <si>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</si>
  <si>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</si>
  <si>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</si>
  <si>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</si>
  <si>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</si>
  <si>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</si>
  <si>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</si>
  <si>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</si>
  <si>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</si>
  <si>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</si>
  <si>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</si>
  <si>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</si>
  <si>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</si>
  <si>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</si>
  <si>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</si>
  <si>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</si>
  <si>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</si>
  <si>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</si>
  <si>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</si>
  <si>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</si>
  <si>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</si>
  <si>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</si>
  <si>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</si>
  <si>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</si>
  <si>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</si>
  <si>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</si>
  <si>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</si>
  <si>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</si>
  <si>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</si>
  <si>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</si>
  <si>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</si>
  <si>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</si>
  <si>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</si>
  <si>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</si>
  <si>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</si>
  <si>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</si>
  <si>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</si>
  <si>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</si>
  <si>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</si>
  <si>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</si>
  <si>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</si>
  <si>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</si>
  <si>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</si>
  <si>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</si>
  <si>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</si>
  <si>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</si>
  <si>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</si>
  <si>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</si>
  <si>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</si>
  <si>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</si>
  <si>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</si>
  <si>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</si>
  <si>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</si>
  <si>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</si>
  <si>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</si>
  <si>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</si>
  <si>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</si>
  <si>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</si>
  <si>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</si>
  <si>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</si>
  <si>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</si>
  <si>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</si>
  <si>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</si>
  <si>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</si>
  <si>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</si>
  <si>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</si>
  <si>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</si>
  <si>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</si>
  <si>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</si>
  <si>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</si>
  <si>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</si>
  <si>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</si>
  <si>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</si>
  <si>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</si>
  <si>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</si>
  <si>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</si>
  <si>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</si>
  <si>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</si>
  <si>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</si>
  <si>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</si>
  <si>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</si>
  <si>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</si>
  <si>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</si>
  <si>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</si>
  <si>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</si>
  <si>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</si>
  <si>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</si>
  <si>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</si>
  <si>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</si>
  <si>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</si>
  <si>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</si>
  <si>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</si>
  <si>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</si>
  <si>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</si>
  <si>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</si>
  <si>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</si>
  <si>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</si>
  <si>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</si>
  <si>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</si>
  <si>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</si>
  <si>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</si>
  <si>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</si>
  <si>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</si>
  <si>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</si>
  <si>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</si>
  <si>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</si>
  <si>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</si>
  <si>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</si>
  <si>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</si>
  <si>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</si>
  <si>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</si>
  <si>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</si>
  <si>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</si>
  <si>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</si>
  <si>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</si>
  <si>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</si>
  <si>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</si>
  <si>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</si>
  <si>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</si>
  <si>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</si>
  <si>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</si>
  <si>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</si>
  <si>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</si>
  <si>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</si>
  <si>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</si>
  <si>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</si>
  <si>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</si>
  <si>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</si>
  <si>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</si>
  <si>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</si>
  <si>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</si>
  <si>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</si>
  <si>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</si>
  <si>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</si>
  <si>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</si>
  <si>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</si>
  <si>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</si>
  <si>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</si>
  <si>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</si>
  <si>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</si>
  <si>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</si>
  <si>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</si>
  <si>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</si>
  <si>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</si>
  <si>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</si>
  <si>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</si>
  <si>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</si>
  <si>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</si>
  <si>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</si>
  <si>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</si>
  <si>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</si>
  <si>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</si>
  <si>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</si>
  <si>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</si>
  <si>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</si>
  <si>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</si>
  <si>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</si>
  <si>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</si>
  <si>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</si>
  <si>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</si>
  <si>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</si>
  <si>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</si>
  <si>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</si>
  <si>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</si>
  <si>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</si>
  <si>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</si>
  <si>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</si>
  <si>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</si>
  <si>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</si>
  <si>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</si>
  <si>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</si>
  <si>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</si>
  <si>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</si>
  <si>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</si>
  <si>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</si>
  <si>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</si>
  <si>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</si>
  <si>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</si>
  <si>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</si>
  <si>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</si>
  <si>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</si>
  <si>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</si>
  <si>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</si>
  <si>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</si>
  <si>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</si>
  <si>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</si>
  <si>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</si>
  <si>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</si>
  <si>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</si>
  <si>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</si>
  <si>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</si>
  <si>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</si>
  <si>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</si>
  <si>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</si>
  <si>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</si>
  <si>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</si>
  <si>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</si>
  <si>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</si>
  <si>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</si>
  <si>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</si>
  <si>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</si>
  <si>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</si>
  <si>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</si>
  <si>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</si>
  <si>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</si>
  <si>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</si>
  <si>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</si>
  <si>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</si>
  <si>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</si>
  <si>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</si>
  <si>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</si>
  <si>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</si>
  <si>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</si>
  <si>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</si>
  <si>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</si>
  <si>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</si>
  <si>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</si>
  <si>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</si>
  <si>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</si>
  <si>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</si>
  <si>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</si>
  <si>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</si>
  <si>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</si>
  <si>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</si>
  <si>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</si>
  <si>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</si>
  <si>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</si>
  <si>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</si>
  <si>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</si>
  <si>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</si>
  <si>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</si>
  <si>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</si>
  <si>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</si>
  <si>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</si>
  <si>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</si>
  <si>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</si>
  <si>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</si>
  <si>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</si>
  <si>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</si>
  <si>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</si>
  <si>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</si>
  <si>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</si>
  <si>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</si>
  <si>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</si>
  <si>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</si>
  <si>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</si>
  <si>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</si>
  <si>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</si>
  <si>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</si>
  <si>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</si>
  <si>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</si>
  <si>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</si>
  <si>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</si>
  <si>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</si>
  <si>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</si>
  <si>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</si>
  <si>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</si>
  <si>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</si>
  <si>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</si>
  <si>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</si>
  <si>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</si>
  <si>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</si>
  <si>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</si>
  <si>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</si>
  <si>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</si>
  <si>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</si>
  <si>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</si>
  <si>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</si>
  <si>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</si>
  <si>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</si>
  <si>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</si>
  <si>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</si>
  <si>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</si>
  <si>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</si>
  <si>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</si>
  <si>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</si>
  <si>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</si>
  <si>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</si>
  <si>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</si>
  <si>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</si>
  <si>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</si>
  <si>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</si>
  <si>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</si>
  <si>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</si>
  <si>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</si>
  <si>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</si>
  <si>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</si>
  <si>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</si>
  <si>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</si>
  <si>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</si>
  <si>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</si>
  <si>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</si>
  <si>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</si>
  <si>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</si>
  <si>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</si>
  <si>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</si>
  <si>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</si>
  <si>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</si>
  <si>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</si>
  <si>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</si>
  <si>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</si>
  <si>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</si>
  <si>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</si>
  <si>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</si>
  <si>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</si>
  <si>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</si>
  <si>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</si>
  <si>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</si>
  <si>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</si>
  <si>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</si>
  <si>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</si>
  <si>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</si>
  <si>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</si>
  <si>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</si>
  <si>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</si>
  <si>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</si>
  <si>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</si>
  <si>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</si>
  <si>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</si>
  <si>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</si>
  <si>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</si>
  <si>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</si>
  <si>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</si>
  <si>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</si>
  <si>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</si>
  <si>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</si>
  <si>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</si>
  <si>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</si>
  <si>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</si>
  <si>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</si>
  <si>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</si>
  <si>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</si>
  <si>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</si>
  <si>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</si>
  <si>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</si>
  <si>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</si>
  <si>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</si>
  <si>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</si>
  <si>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</si>
  <si>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</si>
  <si>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</si>
  <si>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</si>
  <si>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</si>
  <si>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</si>
  <si>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</si>
  <si>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</si>
  <si>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</si>
  <si>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</si>
  <si>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</si>
  <si>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</si>
  <si>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</si>
  <si>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</si>
  <si>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</si>
  <si>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</si>
  <si>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</si>
  <si>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</si>
  <si>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</si>
  <si>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</si>
  <si>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</si>
  <si>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</si>
  <si>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</si>
  <si>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</si>
  <si>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</si>
  <si>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</si>
  <si>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</si>
  <si>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</si>
  <si>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</si>
  <si>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</si>
  <si>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</si>
  <si>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</si>
  <si>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</si>
  <si>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</si>
  <si>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</si>
  <si>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</si>
  <si>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</si>
  <si>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</si>
  <si>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</si>
  <si>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</si>
  <si>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</si>
  <si>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</si>
  <si>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</si>
  <si>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</si>
  <si>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</si>
  <si>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</si>
  <si>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</si>
  <si>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</si>
  <si>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</si>
  <si>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</si>
  <si>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</si>
  <si>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</si>
  <si>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</si>
  <si>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</si>
  <si>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</si>
  <si>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</si>
  <si>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</si>
  <si>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</si>
  <si>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</si>
  <si>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</si>
  <si>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</si>
  <si>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</si>
  <si>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</si>
  <si>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</si>
  <si>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</si>
  <si>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</si>
  <si>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</si>
  <si>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</si>
  <si>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</si>
  <si>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</si>
  <si>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</si>
  <si>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</si>
  <si>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</si>
  <si>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</si>
  <si>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</si>
  <si>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</si>
  <si>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</si>
  <si>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</si>
  <si>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</si>
  <si>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</si>
  <si>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</si>
  <si>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</si>
  <si>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</si>
  <si>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</si>
  <si>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</si>
  <si>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</si>
  <si>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</si>
  <si>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</si>
  <si>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</si>
  <si>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</si>
  <si>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</si>
  <si>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</si>
  <si>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</si>
  <si>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</si>
  <si>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</si>
  <si>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</si>
  <si>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</si>
  <si>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</si>
  <si>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</si>
  <si>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</si>
  <si>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</si>
  <si>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</si>
  <si>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</si>
  <si>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</si>
  <si>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</si>
  <si>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</si>
  <si>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</si>
  <si>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</si>
  <si>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</si>
  <si>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</si>
  <si>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</si>
  <si>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</si>
  <si>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</si>
  <si>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</si>
  <si>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</si>
  <si>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</si>
  <si>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</si>
  <si>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</si>
  <si>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</si>
  <si>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</si>
  <si>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</si>
  <si>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</si>
  <si>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</si>
  <si>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</si>
  <si>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</si>
  <si>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</si>
  <si>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</si>
  <si>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</si>
  <si>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</si>
  <si>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</si>
  <si>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</si>
  <si>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</si>
  <si>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</si>
  <si>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</si>
  <si>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</si>
  <si>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</si>
  <si>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</si>
  <si>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</si>
  <si>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</si>
  <si>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</si>
  <si>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</si>
  <si>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</si>
  <si>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</si>
  <si>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</si>
  <si>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</si>
  <si>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</si>
  <si>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</si>
  <si>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</si>
  <si>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</si>
  <si>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</si>
  <si>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</si>
  <si>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</si>
  <si>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</si>
  <si>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</si>
  <si>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</si>
  <si>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</si>
  <si>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</si>
  <si>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</si>
  <si>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</si>
  <si>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</si>
  <si>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</si>
  <si>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</si>
  <si>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</si>
  <si>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</si>
  <si>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</si>
  <si>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</si>
  <si>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</si>
  <si>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</si>
  <si>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</si>
  <si>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</si>
  <si>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</si>
  <si>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</si>
  <si>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</si>
  <si>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</si>
  <si>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</si>
  <si>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</si>
  <si>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</si>
  <si>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</si>
  <si>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</si>
  <si>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</si>
  <si>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</si>
  <si>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</si>
  <si>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</si>
  <si>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</si>
  <si>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</si>
  <si>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</si>
  <si>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</si>
  <si>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</si>
  <si>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</si>
  <si>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</si>
  <si>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</si>
  <si>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</si>
  <si>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</si>
  <si>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</si>
  <si>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</si>
  <si>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</si>
  <si>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</si>
  <si>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</si>
  <si>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</si>
  <si>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</si>
  <si>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</si>
  <si>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</si>
  <si>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</si>
  <si>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</si>
  <si>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</si>
  <si>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</si>
  <si>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</si>
  <si>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</si>
  <si>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</si>
  <si>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</si>
  <si>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</si>
  <si>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</si>
  <si>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</si>
  <si>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</si>
  <si>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</si>
  <si>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</si>
  <si>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</si>
  <si>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</si>
  <si>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</si>
  <si>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</si>
  <si>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</si>
  <si>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</si>
  <si>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</si>
  <si>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</si>
  <si>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</si>
  <si>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</si>
  <si>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</si>
  <si>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</si>
  <si>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</si>
  <si>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</si>
  <si>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</si>
  <si>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</si>
  <si>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</si>
  <si>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</si>
  <si>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</si>
  <si>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</si>
  <si>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</si>
  <si>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</si>
  <si>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</si>
  <si>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</si>
  <si>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</si>
  <si>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</si>
  <si>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</si>
  <si>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</si>
  <si>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</si>
  <si>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</si>
  <si>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</si>
  <si>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</si>
  <si>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</si>
  <si>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</si>
  <si>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</si>
  <si>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</si>
  <si>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</si>
  <si>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</si>
  <si>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</si>
  <si>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</si>
  <si>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</si>
  <si>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</si>
  <si>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</si>
  <si>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</si>
  <si>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</si>
  <si>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</si>
  <si>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</si>
  <si>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</si>
  <si>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</si>
  <si>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</si>
  <si>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</si>
  <si>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</si>
  <si>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</si>
  <si>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</si>
  <si>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</si>
  <si>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</si>
  <si>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</si>
  <si>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</si>
  <si>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</si>
  <si>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</si>
  <si>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</si>
  <si>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</si>
  <si>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</si>
  <si>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</si>
  <si>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</si>
  <si>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</si>
  <si>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</si>
  <si>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</si>
  <si>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</si>
  <si>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</si>
  <si>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</si>
  <si>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</si>
  <si>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</si>
  <si>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</si>
  <si>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</si>
  <si>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</si>
  <si>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</si>
  <si>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</si>
  <si>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</si>
  <si>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</si>
  <si>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</si>
  <si>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</si>
  <si>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</si>
  <si>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</si>
  <si>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</si>
  <si>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</si>
  <si>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</si>
  <si>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</si>
  <si>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</si>
  <si>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</si>
  <si>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</si>
  <si>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</si>
  <si>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</si>
  <si>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</si>
  <si>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</si>
  <si>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</si>
  <si>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</si>
  <si>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</si>
  <si>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</si>
  <si>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</si>
  <si>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</si>
  <si>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</si>
  <si>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</si>
  <si>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</si>
  <si>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</si>
  <si>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</si>
  <si>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</si>
  <si>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</si>
  <si>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</si>
  <si>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</si>
  <si>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</si>
  <si>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</si>
  <si>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</si>
  <si>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</si>
  <si>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</si>
  <si>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</si>
  <si>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</si>
  <si>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</si>
  <si>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</si>
  <si>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</si>
  <si>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</si>
  <si>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</si>
  <si>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</si>
  <si>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</si>
  <si>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</si>
  <si>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</si>
  <si>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</si>
  <si>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</si>
  <si>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</si>
  <si>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</si>
  <si>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</si>
  <si>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</si>
  <si>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</si>
  <si>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</si>
  <si>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</si>
  <si>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</si>
  <si>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</si>
  <si>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</si>
  <si>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</si>
  <si>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</si>
  <si>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</si>
  <si>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</si>
  <si>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</si>
  <si>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</si>
  <si>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</si>
  <si>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</si>
  <si>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</si>
  <si>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</si>
  <si>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</si>
  <si>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</si>
  <si>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</si>
  <si>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</si>
  <si>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</si>
  <si>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</si>
  <si>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</si>
  <si>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</si>
  <si>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</si>
  <si>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</si>
  <si>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</si>
  <si>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</si>
  <si>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</si>
  <si>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</si>
  <si>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</si>
  <si>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</si>
  <si>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</si>
  <si>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</si>
  <si>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</si>
  <si>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</si>
  <si>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</si>
  <si>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</si>
  <si>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</si>
  <si>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</si>
  <si>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</si>
  <si>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</si>
  <si>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</si>
  <si>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</si>
  <si>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</si>
  <si>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</si>
  <si>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</si>
  <si>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</si>
  <si>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</si>
  <si>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</si>
  <si>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</si>
  <si>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</si>
  <si>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</si>
  <si>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</si>
  <si>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</si>
  <si>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</si>
  <si>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</si>
  <si>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</si>
  <si>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</si>
  <si>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</si>
  <si>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</si>
  <si>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</si>
  <si>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</si>
  <si>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</si>
  <si>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</si>
  <si>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</si>
  <si>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</si>
  <si>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</si>
  <si>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</si>
  <si>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</si>
  <si>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</si>
  <si>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</si>
  <si>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</si>
  <si>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</si>
  <si>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</si>
  <si>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</si>
  <si>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</si>
  <si>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</si>
  <si>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</si>
  <si>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</si>
  <si>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</si>
  <si>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</si>
  <si>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</si>
  <si>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</si>
  <si>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</si>
  <si>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</si>
  <si>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</si>
  <si>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</si>
  <si>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</si>
  <si>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</si>
  <si>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</si>
  <si>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</si>
  <si>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</si>
  <si>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</si>
  <si>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</si>
  <si>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</si>
  <si>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</si>
  <si>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</si>
  <si>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</si>
  <si>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</si>
  <si>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</si>
  <si>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</si>
  <si>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</si>
  <si>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</si>
  <si>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</si>
  <si>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</si>
  <si>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</si>
  <si>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</si>
  <si>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</si>
  <si>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</si>
  <si>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</si>
  <si>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</si>
  <si>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</si>
  <si>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</si>
  <si>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</si>
  <si>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</si>
  <si>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</si>
  <si>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</si>
  <si>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</si>
  <si>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</si>
  <si>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</si>
  <si>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</si>
  <si>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</si>
  <si>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</si>
  <si>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</si>
  <si>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</si>
  <si>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</si>
  <si>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</si>
  <si>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</si>
  <si>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</si>
  <si>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</si>
  <si>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</si>
  <si>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</si>
  <si>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</si>
  <si>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</si>
  <si>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</si>
  <si>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</si>
  <si>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</si>
  <si>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</si>
  <si>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</si>
  <si>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</si>
  <si>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</si>
  <si>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</si>
  <si>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</si>
  <si>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</si>
  <si>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</si>
  <si>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</si>
  <si>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</si>
  <si>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</si>
  <si>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</si>
  <si>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</si>
  <si>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</si>
  <si>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</si>
  <si>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</si>
  <si>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</si>
  <si>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</si>
  <si>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</si>
  <si>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</si>
  <si>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</si>
  <si>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</si>
  <si>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</si>
  <si>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</si>
  <si>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</si>
  <si>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</si>
  <si>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</si>
  <si>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</si>
  <si>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</si>
  <si>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</si>
  <si>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</si>
  <si>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</si>
  <si>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</si>
  <si>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</si>
  <si>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</si>
  <si>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</si>
  <si>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</si>
  <si>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</si>
  <si>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</si>
  <si>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</si>
  <si>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</si>
  <si>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</si>
  <si>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</si>
  <si>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</si>
  <si>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</si>
  <si>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</si>
  <si>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</si>
  <si>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</si>
  <si>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</si>
  <si>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</si>
  <si>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</si>
  <si>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</si>
  <si>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</si>
  <si>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</si>
  <si>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</si>
  <si>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</si>
  <si>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</si>
  <si>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</si>
  <si>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</si>
  <si>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</si>
  <si>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</si>
  <si>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</si>
  <si>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</si>
  <si>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</si>
  <si>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</si>
  <si>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</si>
  <si>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</si>
  <si>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</si>
  <si>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</si>
  <si>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</si>
  <si>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</si>
  <si>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</si>
  <si>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</si>
  <si>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</si>
  <si>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</si>
  <si>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</si>
  <si>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</si>
  <si>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</si>
  <si>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</si>
  <si>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</si>
  <si>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</si>
  <si>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</si>
  <si>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</si>
  <si>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</si>
  <si>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</si>
  <si>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</si>
  <si>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</si>
  <si>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</si>
  <si>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</si>
  <si>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</si>
  <si>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</si>
  <si>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</si>
  <si>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</si>
  <si>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</si>
  <si>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</si>
  <si>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</si>
  <si>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</si>
  <si>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</si>
  <si>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</si>
  <si>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</si>
  <si>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</si>
  <si>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</si>
  <si>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</si>
  <si>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</si>
  <si>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</si>
  <si>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</si>
  <si>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</si>
  <si>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</si>
  <si>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</si>
  <si>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</si>
  <si>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</si>
  <si>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</si>
  <si>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</si>
  <si>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</si>
  <si>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</si>
  <si>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</si>
  <si>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</si>
  <si>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</si>
  <si>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</si>
  <si>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</si>
  <si>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</si>
  <si>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</si>
  <si>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</si>
  <si>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</si>
  <si>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</si>
  <si>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</si>
  <si>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</si>
  <si>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</si>
  <si>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</si>
  <si>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</si>
  <si>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</si>
  <si>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</si>
  <si>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</si>
  <si>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</si>
  <si>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</si>
  <si>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</si>
  <si>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</si>
  <si>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</si>
  <si>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</si>
  <si>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</si>
  <si>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</si>
  <si>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</si>
  <si>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</si>
  <si>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</si>
  <si>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</si>
  <si>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</si>
  <si>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</si>
  <si>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</si>
  <si>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</si>
  <si>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</si>
  <si>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</si>
  <si>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</si>
  <si>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</si>
  <si>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</si>
  <si>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</si>
  <si>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</si>
  <si>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</si>
  <si>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</si>
  <si>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</si>
  <si>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</si>
  <si>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</si>
  <si>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</si>
  <si>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</si>
  <si>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</si>
  <si>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</si>
  <si>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</si>
  <si>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</si>
  <si>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</si>
  <si>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</si>
  <si>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</si>
  <si>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</si>
  <si>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</si>
  <si>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</si>
  <si>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</si>
  <si>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</si>
  <si>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</si>
  <si>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</si>
  <si>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</si>
  <si>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</si>
  <si>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</si>
  <si>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</si>
  <si>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</si>
  <si>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</si>
  <si>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</si>
  <si>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</si>
  <si>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</si>
  <si>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</si>
  <si>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</si>
  <si>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</si>
  <si>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</si>
  <si>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</si>
  <si>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</si>
  <si>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</si>
  <si>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</si>
  <si>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</si>
  <si>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</si>
  <si>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</si>
  <si>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</si>
  <si>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</si>
  <si>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</si>
  <si>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</si>
  <si>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</si>
  <si>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</si>
  <si>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</si>
  <si>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</si>
  <si>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</si>
  <si>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</si>
  <si>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</si>
  <si>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</si>
  <si>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</si>
  <si>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</si>
  <si>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</si>
  <si>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</si>
  <si>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</si>
  <si>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</si>
  <si>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</si>
  <si>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</si>
  <si>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</si>
  <si>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</si>
  <si>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</si>
  <si>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</si>
  <si>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</si>
  <si>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</si>
  <si>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</si>
  <si>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</si>
  <si>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</si>
  <si>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</si>
  <si>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</si>
  <si>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</si>
  <si>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</si>
  <si>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</si>
  <si>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</si>
  <si>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</si>
  <si>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</si>
  <si>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</si>
  <si>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</si>
  <si>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</si>
  <si>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</si>
  <si>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</si>
  <si>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</si>
  <si>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</si>
  <si>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</si>
  <si>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</si>
  <si>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</si>
  <si>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</si>
  <si>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</si>
  <si>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</si>
  <si>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</si>
  <si>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</si>
  <si>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</si>
  <si>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</si>
  <si>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</si>
  <si>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</si>
  <si>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</si>
  <si>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</si>
  <si>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</si>
  <si>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</si>
  <si>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</si>
  <si>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</si>
  <si>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</si>
  <si>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</si>
  <si>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</si>
  <si>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</si>
  <si>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</si>
  <si>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</si>
  <si>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</si>
  <si>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</si>
  <si>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</si>
  <si>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</si>
  <si>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</si>
  <si>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</si>
  <si>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</si>
  <si>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</si>
  <si>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</si>
  <si>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</si>
  <si>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</si>
  <si>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</si>
  <si>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</si>
  <si>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</si>
  <si>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</si>
  <si>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</si>
  <si>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</si>
  <si>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</si>
  <si>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</si>
  <si>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</si>
  <si>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</si>
  <si>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</si>
  <si>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</si>
  <si>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</si>
  <si>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</si>
  <si>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</si>
  <si>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</si>
  <si>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</si>
  <si>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</si>
  <si>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</si>
  <si>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</si>
  <si>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</si>
  <si>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</si>
  <si>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</si>
  <si>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</si>
  <si>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</si>
  <si>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</si>
  <si>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</si>
  <si>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</si>
  <si>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</si>
  <si>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</si>
  <si>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</si>
  <si>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</si>
  <si>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</si>
  <si>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</si>
  <si>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</si>
  <si>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</si>
  <si>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</si>
  <si>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</si>
  <si>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</si>
  <si>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</si>
  <si>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</si>
  <si>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</si>
  <si>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</si>
  <si>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</si>
  <si>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</si>
  <si>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</si>
  <si>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</si>
  <si>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</si>
  <si>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</si>
  <si>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</si>
  <si>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</si>
  <si>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</si>
  <si>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</si>
  <si>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</si>
  <si>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</si>
  <si>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</si>
  <si>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</si>
  <si>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</si>
  <si>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</si>
  <si>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</si>
  <si>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</si>
  <si>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</si>
  <si>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</si>
  <si>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</si>
  <si>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</si>
  <si>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</si>
  <si>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</si>
  <si>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</si>
  <si>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</si>
  <si>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</si>
  <si>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</si>
  <si>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</si>
  <si>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</si>
  <si>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</si>
  <si>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</si>
  <si>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</si>
  <si>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</si>
  <si>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</si>
  <si>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</si>
  <si>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</si>
  <si>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</si>
  <si>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</si>
  <si>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</si>
  <si>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</si>
  <si>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</si>
  <si>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</si>
  <si>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</si>
  <si>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</si>
  <si>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</si>
  <si>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</si>
  <si>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</si>
  <si>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</si>
  <si>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</si>
  <si>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</si>
  <si>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</si>
  <si>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</si>
  <si>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</si>
  <si>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</si>
  <si>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</si>
  <si>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</si>
  <si>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</si>
  <si>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</si>
  <si>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</si>
  <si>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</si>
  <si>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</si>
  <si>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</si>
  <si>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</si>
  <si>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</si>
  <si>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</si>
  <si>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</si>
  <si>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</si>
  <si>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</si>
  <si>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</si>
  <si>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</si>
  <si>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</si>
  <si>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</si>
  <si>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</si>
  <si>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</si>
  <si>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</si>
  <si>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</si>
  <si>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</si>
  <si>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</si>
  <si>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</si>
  <si>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</si>
  <si>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</si>
  <si>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</si>
  <si>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</si>
  <si>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</si>
  <si>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</si>
  <si>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</si>
  <si>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</si>
  <si>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</si>
  <si>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</si>
  <si>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</si>
  <si>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</si>
  <si>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</si>
  <si>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</si>
  <si>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</si>
  <si>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</si>
  <si>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</si>
  <si>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</si>
  <si>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</si>
  <si>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</si>
  <si>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</si>
  <si>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</si>
  <si>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</si>
  <si>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</si>
  <si>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</si>
  <si>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</si>
  <si>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</si>
  <si>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</si>
  <si>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</si>
  <si>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</si>
  <si>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</si>
  <si>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</si>
  <si>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</si>
  <si>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</si>
  <si>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</si>
  <si>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</si>
  <si>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</si>
  <si>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</si>
  <si>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</si>
  <si>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</si>
  <si>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</si>
  <si>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</si>
  <si>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</si>
  <si>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</si>
  <si>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</si>
  <si>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</si>
  <si>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</si>
  <si>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</si>
  <si>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</si>
  <si>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</si>
  <si>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</si>
  <si>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</si>
  <si>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</si>
  <si>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</si>
  <si>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</si>
  <si>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</si>
  <si>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</si>
  <si>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</si>
  <si>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</si>
  <si>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</si>
  <si>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</si>
  <si>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</si>
  <si>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</si>
  <si>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</si>
  <si>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</si>
  <si>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</si>
  <si>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</si>
  <si>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</si>
  <si>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</si>
  <si>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</si>
  <si>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</si>
  <si>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</si>
  <si>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</si>
  <si>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</si>
  <si>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</si>
  <si>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</si>
  <si>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</si>
  <si>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</si>
  <si>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</si>
  <si>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</si>
  <si>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</si>
  <si>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</si>
  <si>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</si>
  <si>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</si>
  <si>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</si>
  <si>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</si>
  <si>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</si>
  <si>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</si>
  <si>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</si>
  <si>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</si>
  <si>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</si>
  <si>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</si>
  <si>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</si>
  <si>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</si>
  <si>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</si>
  <si>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</si>
  <si>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</si>
  <si>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</si>
  <si>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</si>
  <si>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</si>
  <si>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</si>
  <si>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</si>
  <si>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</si>
  <si>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</si>
  <si>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</si>
  <si>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</si>
  <si>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</si>
  <si>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</si>
  <si>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</si>
  <si>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</si>
  <si>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</si>
  <si>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</si>
  <si>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</si>
  <si>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</si>
  <si>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</si>
  <si>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</si>
  <si>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</si>
  <si>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</si>
  <si>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</si>
  <si>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</si>
  <si>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</si>
  <si>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</si>
  <si>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</si>
  <si>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</si>
  <si>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</si>
  <si>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</si>
  <si>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</si>
  <si>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</si>
  <si>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</si>
  <si>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</si>
  <si>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</si>
  <si>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</si>
  <si>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</si>
  <si>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</si>
  <si>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</si>
  <si>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</si>
  <si>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</si>
  <si>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</si>
  <si>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</si>
  <si>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</si>
  <si>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</si>
  <si>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</si>
  <si>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</si>
  <si>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</si>
  <si>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</si>
  <si>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</si>
  <si>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</si>
  <si>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</si>
  <si>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</si>
  <si>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</si>
  <si>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</si>
  <si>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</si>
  <si>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</si>
  <si>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</si>
  <si>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</si>
  <si>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</si>
  <si>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</si>
  <si>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</si>
  <si>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</si>
  <si>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</si>
  <si>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</si>
  <si>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</si>
  <si>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</si>
  <si>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</si>
  <si>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</si>
  <si>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</si>
  <si>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</si>
  <si>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</si>
  <si>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</si>
  <si>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</si>
  <si>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</si>
  <si>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</si>
  <si>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</si>
  <si>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</si>
  <si>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</si>
  <si>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</si>
  <si>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</si>
  <si>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</si>
  <si>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</si>
  <si>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</si>
  <si>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</si>
  <si>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</si>
  <si>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</si>
  <si>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</si>
  <si>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</si>
  <si>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</si>
  <si>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</si>
  <si>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</si>
  <si>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</si>
  <si>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</si>
  <si>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</si>
  <si>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</si>
  <si>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</si>
  <si>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</si>
  <si>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</si>
  <si>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</si>
  <si>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</si>
  <si>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</si>
  <si>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</si>
  <si>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</si>
  <si>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</si>
  <si>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</si>
  <si>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</si>
  <si>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</si>
  <si>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</si>
  <si>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</si>
  <si>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</si>
  <si>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</si>
  <si>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</si>
  <si>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</si>
  <si>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</si>
  <si>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</si>
  <si>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</si>
  <si>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</si>
  <si>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</si>
  <si>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</si>
  <si>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</si>
  <si>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</si>
  <si>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</si>
  <si>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</si>
  <si>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</si>
  <si>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</si>
  <si>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</si>
  <si>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</si>
  <si>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</si>
  <si>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</si>
  <si>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</si>
  <si>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</si>
  <si>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</si>
  <si>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</si>
  <si>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</si>
  <si>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</si>
  <si>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</si>
  <si>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</si>
  <si>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</si>
  <si>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</si>
  <si>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</si>
  <si>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</si>
  <si>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</si>
  <si>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</si>
  <si>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</si>
  <si>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</si>
  <si>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</si>
  <si>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</si>
  <si>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</si>
  <si>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</si>
  <si>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</si>
  <si>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</si>
  <si>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</si>
  <si>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</si>
  <si>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</si>
  <si>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</si>
  <si>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</si>
  <si>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</si>
  <si>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</si>
  <si>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</si>
  <si>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</si>
  <si>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</si>
  <si>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</si>
  <si>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</si>
  <si>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</si>
  <si>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</si>
  <si>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</si>
  <si>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</si>
  <si>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</si>
  <si>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</si>
  <si>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</si>
  <si>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</si>
  <si>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</si>
  <si>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</si>
  <si>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</si>
  <si>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</si>
  <si>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</si>
  <si>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</si>
  <si>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</si>
  <si>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</si>
  <si>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</si>
  <si>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</si>
  <si>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</si>
  <si>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</si>
  <si>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</si>
  <si>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</si>
  <si>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</si>
  <si>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</si>
  <si>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</si>
  <si>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</si>
  <si>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</si>
  <si>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</si>
  <si>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</si>
  <si>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</si>
  <si>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</si>
  <si>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</si>
  <si>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</si>
  <si>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</si>
  <si>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</si>
  <si>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</si>
  <si>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</si>
  <si>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</si>
  <si>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</si>
  <si>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</si>
  <si>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</si>
  <si>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</si>
  <si>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</si>
  <si>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</si>
  <si>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</si>
  <si>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</si>
  <si>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</si>
  <si>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</si>
  <si>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</si>
  <si>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</si>
  <si>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</si>
  <si>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</si>
  <si>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</si>
  <si>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</si>
  <si>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</si>
  <si>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</si>
  <si>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</si>
  <si>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</si>
  <si>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</si>
  <si>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</si>
  <si>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</si>
  <si>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</si>
  <si>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</si>
  <si>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</si>
  <si>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</si>
  <si>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</si>
  <si>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</si>
  <si>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</si>
  <si>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</si>
  <si>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</si>
  <si>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</si>
  <si>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</si>
  <si>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</si>
  <si>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</si>
  <si>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</si>
  <si>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</si>
  <si>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</si>
  <si>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</si>
  <si>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</si>
  <si>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</si>
  <si>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</si>
  <si>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</si>
  <si>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</si>
  <si>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</si>
  <si>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</si>
  <si>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</si>
  <si>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</si>
  <si>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</si>
  <si>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</si>
  <si>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</si>
  <si>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</si>
  <si>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</si>
  <si>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</si>
  <si>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</si>
  <si>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</si>
  <si>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</si>
  <si>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</si>
  <si>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</si>
  <si>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</si>
  <si>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</si>
  <si>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</si>
  <si>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</si>
  <si>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</si>
  <si>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</si>
  <si>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</si>
  <si>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</si>
  <si>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</si>
  <si>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</si>
  <si>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</si>
  <si>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</si>
  <si>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</si>
  <si>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</si>
  <si>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</si>
  <si>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</si>
  <si>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</si>
  <si>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</si>
  <si>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</si>
  <si>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</si>
  <si>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</si>
  <si>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</si>
  <si>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</si>
  <si>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</si>
  <si>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</si>
  <si>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</si>
  <si>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</si>
  <si>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</si>
  <si>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</si>
  <si>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</si>
  <si>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</si>
  <si>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</si>
  <si>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</si>
  <si>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</si>
  <si>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</si>
  <si>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</si>
  <si>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</si>
  <si>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</si>
  <si>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</si>
  <si>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</si>
  <si>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</si>
  <si>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</si>
  <si>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</si>
  <si>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</si>
  <si>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</si>
  <si>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</si>
  <si>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</si>
  <si>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</si>
  <si>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</si>
  <si>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</si>
  <si>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</si>
  <si>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</si>
  <si>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</si>
  <si>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</si>
  <si>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</si>
  <si>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</si>
  <si>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</si>
  <si>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</si>
  <si>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</si>
  <si>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</si>
  <si>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</si>
  <si>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</si>
  <si>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</si>
  <si>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</si>
  <si>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</si>
  <si>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</si>
  <si>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</si>
  <si>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</si>
  <si>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</si>
  <si>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</si>
  <si>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</si>
  <si>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</si>
  <si>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</si>
  <si>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</si>
  <si>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</si>
  <si>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</si>
  <si>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</si>
  <si>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</si>
  <si>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</si>
  <si>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</si>
  <si>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</si>
  <si>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</si>
  <si>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</si>
  <si>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</si>
  <si>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</si>
  <si>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</si>
  <si>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</si>
  <si>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</si>
  <si>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</si>
  <si>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</si>
  <si>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</si>
  <si>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</si>
  <si>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</si>
  <si>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</si>
  <si>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</si>
  <si>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</si>
  <si>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</si>
  <si>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</si>
  <si>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</si>
  <si>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</si>
  <si>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</si>
  <si>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</si>
  <si>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</si>
  <si>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</si>
  <si>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</si>
  <si>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</si>
  <si>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</si>
  <si>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</si>
  <si>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</si>
  <si>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</si>
  <si>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</si>
  <si>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</si>
  <si>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</si>
  <si>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</si>
  <si>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</si>
  <si>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</si>
  <si>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</si>
  <si>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</si>
  <si>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</si>
  <si>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</si>
  <si>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</si>
  <si>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</si>
  <si>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</si>
  <si>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</si>
  <si>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</si>
  <si>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</si>
  <si>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</si>
  <si>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</si>
  <si>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</si>
  <si>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</si>
  <si>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</si>
  <si>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</si>
  <si>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</si>
  <si>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</si>
  <si>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</si>
  <si>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</si>
  <si>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</si>
  <si>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</si>
  <si>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</si>
  <si>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</si>
  <si>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</si>
  <si>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</si>
  <si>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</si>
  <si>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</si>
  <si>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</si>
  <si>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</si>
  <si>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</si>
  <si>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</si>
  <si>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</si>
  <si>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</si>
  <si>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</si>
  <si>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</si>
  <si>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</si>
  <si>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</si>
  <si>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</si>
  <si>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</si>
  <si>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</si>
  <si>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</si>
  <si>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</si>
  <si>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</si>
  <si>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</si>
  <si>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</si>
  <si>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</si>
  <si>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</si>
  <si>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</si>
  <si>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</si>
  <si>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</si>
  <si>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</si>
  <si>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</si>
  <si>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</si>
  <si>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</si>
  <si>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</si>
  <si>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</si>
  <si>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</si>
  <si>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</si>
  <si>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</si>
  <si>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</si>
  <si>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</si>
  <si>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</si>
  <si>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</si>
  <si>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</si>
  <si>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</si>
  <si>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</si>
  <si>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</si>
  <si>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</si>
  <si>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</si>
  <si>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</si>
  <si>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</si>
  <si>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</si>
  <si>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</si>
  <si>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</si>
  <si>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</si>
  <si>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</si>
  <si>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</si>
  <si>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</si>
  <si>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</si>
  <si>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</si>
  <si>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</si>
  <si>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</si>
  <si>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</si>
  <si>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</si>
  <si>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</si>
  <si>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</si>
  <si>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</si>
  <si>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</si>
  <si>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</si>
  <si>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</si>
  <si>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</si>
  <si>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</si>
  <si>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</si>
  <si>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</si>
  <si>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</si>
  <si>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</si>
  <si>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</si>
  <si>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</si>
  <si>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</si>
  <si>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</si>
  <si>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</si>
  <si>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</si>
  <si>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</si>
  <si>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</si>
  <si>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</si>
  <si>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</si>
  <si>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</si>
  <si>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</si>
  <si>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</si>
  <si>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</si>
  <si>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</si>
  <si>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</si>
  <si>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</si>
  <si>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</si>
  <si>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</si>
  <si>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</si>
  <si>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</si>
  <si>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</si>
  <si>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</si>
  <si>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</si>
  <si>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</si>
  <si>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</si>
  <si>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</si>
  <si>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</si>
  <si>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</si>
  <si>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</si>
  <si>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</si>
  <si>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</si>
  <si>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</si>
  <si>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</si>
  <si>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</si>
  <si>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</si>
  <si>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</si>
  <si>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</si>
  <si>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</si>
  <si>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</si>
  <si>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</si>
  <si>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</si>
  <si>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</si>
  <si>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</si>
  <si>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</si>
  <si>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</si>
  <si>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</si>
  <si>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</si>
  <si>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</si>
  <si>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</si>
  <si>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</si>
  <si>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</si>
  <si>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</si>
  <si>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</si>
  <si>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</si>
  <si>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</si>
  <si>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</si>
  <si>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</si>
  <si>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</si>
  <si>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</si>
  <si>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</si>
  <si>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</si>
  <si>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</si>
  <si>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</si>
  <si>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</si>
  <si>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</si>
  <si>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</si>
  <si>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</si>
  <si>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</si>
  <si>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</si>
  <si>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</si>
  <si>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</si>
  <si>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</si>
  <si>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</si>
  <si>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</si>
  <si>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</si>
  <si>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</si>
  <si>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</si>
  <si>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</si>
  <si>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</si>
  <si>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</si>
  <si>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</si>
  <si>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</si>
  <si>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</si>
  <si>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</si>
  <si>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</si>
  <si>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</si>
  <si>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</si>
  <si>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</si>
  <si>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</si>
  <si>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</si>
  <si>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</si>
  <si>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</si>
  <si>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</si>
  <si>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</si>
  <si>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</si>
  <si>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</si>
  <si>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</si>
  <si>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</si>
  <si>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</si>
  <si>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</si>
  <si>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</si>
  <si>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</si>
  <si>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</si>
  <si>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</si>
  <si>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</si>
  <si>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</si>
  <si>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</si>
  <si>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</si>
  <si>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</si>
  <si>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</si>
  <si>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</si>
  <si>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</si>
  <si>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</si>
  <si>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</si>
  <si>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</si>
  <si>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</si>
  <si>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</si>
  <si>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</si>
  <si>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</si>
  <si>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</si>
  <si>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</si>
  <si>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</si>
  <si>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</si>
  <si>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</si>
  <si>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</si>
  <si>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</si>
  <si>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</si>
  <si>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</si>
  <si>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</si>
  <si>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</si>
  <si>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</si>
  <si>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</si>
  <si>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</si>
  <si>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</si>
  <si>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</si>
  <si>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</si>
  <si>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</si>
  <si>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</si>
  <si>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</si>
  <si>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</si>
  <si>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</si>
  <si>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</si>
  <si>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</si>
  <si>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</si>
  <si>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</si>
  <si>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</si>
  <si>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</si>
  <si>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</si>
  <si>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</si>
  <si>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</si>
  <si>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</si>
  <si>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</si>
  <si>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</si>
  <si>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</si>
  <si>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</si>
  <si>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</si>
  <si>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</si>
  <si>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</si>
  <si>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</si>
  <si>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</si>
  <si>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</si>
  <si>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</si>
  <si>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</si>
  <si>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</si>
  <si>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</si>
  <si>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</si>
  <si>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</si>
  <si>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</si>
  <si>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</si>
  <si>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</si>
  <si>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</si>
  <si>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</si>
  <si>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</si>
  <si>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</si>
  <si>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</si>
  <si>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</si>
  <si>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</si>
  <si>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</si>
  <si>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</si>
  <si>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</si>
  <si>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</si>
  <si>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</si>
  <si>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</si>
  <si>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</si>
  <si>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</si>
  <si>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</si>
  <si>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</si>
  <si>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</si>
  <si>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</si>
  <si>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</si>
  <si>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</si>
  <si>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</si>
  <si>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</si>
  <si>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</si>
  <si>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</si>
  <si>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</si>
  <si>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</si>
  <si>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</si>
  <si>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</si>
  <si>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</si>
  <si>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</si>
  <si>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</si>
  <si>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</si>
  <si>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</si>
  <si>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</si>
  <si>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</si>
  <si>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</si>
  <si>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</si>
  <si>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</si>
  <si>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</si>
  <si>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</si>
  <si>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</si>
  <si>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</si>
  <si>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</si>
  <si>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</si>
  <si>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</si>
  <si>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</si>
  <si>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</si>
  <si>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</si>
  <si>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</si>
  <si>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</si>
  <si>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</si>
  <si>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</si>
  <si>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</si>
  <si>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</si>
  <si>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</si>
  <si>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</si>
  <si>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</si>
  <si>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</si>
  <si>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</si>
  <si>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</si>
  <si>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</si>
  <si>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</si>
  <si>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</si>
  <si>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</si>
  <si>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</si>
  <si>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</si>
  <si>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</si>
  <si>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</si>
  <si>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</si>
  <si>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</si>
  <si>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</si>
  <si>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</si>
  <si>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</si>
  <si>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</si>
  <si>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</si>
  <si>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</si>
  <si>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</si>
  <si>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</si>
  <si>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</si>
  <si>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</si>
  <si>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</si>
  <si>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</si>
  <si>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</si>
  <si>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</si>
  <si>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</si>
  <si>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</si>
  <si>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</si>
  <si>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</si>
  <si>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</si>
  <si>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</si>
  <si>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</si>
  <si>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</si>
  <si>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</si>
  <si>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</si>
  <si>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</si>
  <si>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</si>
  <si>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</si>
  <si>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</si>
  <si>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</si>
  <si>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</si>
  <si>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</si>
  <si>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</si>
  <si>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</si>
  <si>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</si>
  <si>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</si>
  <si>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</si>
  <si>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</si>
  <si>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</si>
  <si>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</si>
  <si>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</si>
  <si>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</si>
  <si>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</si>
  <si>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</si>
  <si>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</si>
  <si>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</si>
  <si>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</si>
  <si>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</si>
  <si>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</si>
  <si>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</si>
  <si>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</si>
  <si>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</si>
  <si>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</si>
  <si>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</si>
  <si>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</si>
  <si>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</si>
  <si>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</si>
  <si>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</si>
  <si>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</si>
  <si>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</si>
  <si>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</si>
  <si>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</si>
  <si>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</si>
  <si>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</si>
  <si>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</si>
  <si>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</si>
  <si>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</si>
  <si>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</si>
  <si>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</si>
  <si>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</si>
  <si>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</si>
  <si>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</si>
  <si>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</si>
  <si>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</si>
  <si>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</si>
  <si>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</si>
  <si>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</si>
  <si>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</si>
  <si>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</si>
  <si>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</si>
  <si>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</si>
  <si>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</si>
  <si>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</si>
  <si>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</si>
  <si>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</si>
  <si>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</si>
  <si>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</si>
  <si>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</si>
  <si>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</si>
  <si>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</si>
  <si>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</si>
  <si>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</si>
  <si>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</si>
  <si>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</si>
  <si>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</si>
  <si>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</si>
  <si>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</si>
  <si>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</si>
  <si>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</si>
  <si>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</si>
  <si>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</si>
  <si>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</si>
  <si>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</si>
  <si>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</si>
  <si>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</si>
  <si>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</si>
  <si>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</si>
  <si>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</si>
  <si>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</si>
  <si>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</si>
  <si>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</si>
  <si>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</si>
  <si>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</si>
  <si>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</si>
  <si>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</si>
  <si>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</si>
  <si>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</si>
  <si>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</si>
  <si>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</si>
  <si>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</si>
  <si>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</si>
  <si>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</si>
  <si>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</si>
  <si>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</si>
  <si>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</si>
  <si>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</si>
  <si>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</si>
  <si>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</si>
  <si>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</si>
  <si>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</si>
  <si>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</si>
  <si>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</si>
  <si>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</si>
  <si>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</si>
  <si>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</si>
  <si>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</si>
  <si>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</si>
  <si>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</si>
  <si>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</si>
  <si>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</si>
  <si>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</si>
  <si>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</si>
  <si>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</si>
  <si>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</si>
  <si>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</si>
  <si>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</si>
  <si>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</si>
  <si>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</si>
  <si>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</si>
  <si>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</si>
  <si>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</si>
  <si>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</si>
  <si>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</si>
  <si>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</si>
  <si>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</si>
  <si>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</si>
  <si>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</si>
  <si>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</si>
  <si>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</si>
  <si>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</si>
  <si>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</si>
  <si>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</si>
  <si>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</si>
  <si>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</si>
  <si>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</si>
  <si>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</si>
  <si>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</si>
  <si>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</si>
  <si>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</si>
  <si>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</si>
  <si>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</si>
  <si>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</si>
  <si>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</si>
  <si>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</si>
  <si>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</si>
  <si>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</si>
  <si>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</si>
  <si>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</si>
  <si>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</si>
  <si>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</si>
  <si>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</si>
  <si>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</si>
  <si>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</si>
  <si>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</si>
  <si>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</si>
  <si>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</si>
  <si>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</si>
  <si>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</si>
  <si>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</si>
  <si>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</si>
  <si>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</si>
  <si>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</si>
  <si>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</si>
  <si>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</si>
  <si>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</si>
  <si>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</si>
  <si>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</si>
  <si>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</si>
  <si>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</si>
  <si>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</si>
  <si>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</si>
  <si>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</si>
  <si>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</si>
  <si>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</si>
  <si>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</si>
  <si>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</si>
  <si>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</si>
  <si>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</si>
  <si>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</si>
  <si>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</si>
  <si>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</si>
  <si>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</si>
  <si>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</si>
  <si>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</si>
  <si>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</si>
  <si>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</si>
  <si>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</si>
  <si>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</si>
  <si>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</si>
  <si>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</si>
  <si>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</si>
  <si>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</si>
  <si>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</si>
  <si>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</si>
  <si>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</si>
  <si>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</si>
  <si>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</si>
  <si>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</si>
  <si>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</si>
  <si>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</si>
  <si>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</si>
  <si>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</si>
  <si>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</si>
  <si>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</si>
  <si>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</si>
  <si>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</si>
  <si>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</si>
  <si>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</si>
  <si>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</si>
  <si>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</si>
  <si>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</si>
  <si>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</si>
  <si>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</si>
  <si>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</si>
  <si>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</si>
  <si>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</si>
  <si>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</si>
  <si>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</si>
  <si>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</si>
  <si>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</si>
  <si>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</si>
  <si>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</si>
  <si>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</si>
  <si>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</si>
  <si>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</si>
  <si>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</si>
  <si>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</si>
  <si>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</si>
  <si>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</si>
  <si>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</si>
  <si>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</si>
  <si>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</si>
  <si>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</si>
  <si>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</si>
  <si>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</si>
  <si>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</si>
  <si>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</si>
  <si>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</si>
  <si>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</si>
  <si>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</si>
  <si>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</si>
  <si>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</si>
  <si>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</si>
  <si>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</si>
  <si>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</si>
  <si>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</si>
  <si>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</si>
  <si>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</si>
  <si>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</si>
  <si>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</si>
  <si>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</si>
  <si>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</si>
  <si>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</si>
  <si>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</si>
  <si>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</si>
  <si>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</si>
  <si>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</si>
  <si>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</si>
  <si>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</si>
  <si>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</si>
  <si>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</si>
  <si>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</si>
  <si>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</si>
  <si>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</si>
  <si>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</si>
  <si>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</si>
  <si>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</si>
  <si>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</si>
  <si>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</si>
  <si>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</si>
  <si>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</si>
  <si>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</si>
  <si>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</si>
  <si>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</si>
  <si>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</si>
  <si>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</si>
  <si>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</si>
  <si>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</si>
  <si>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</si>
  <si>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</si>
  <si>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</si>
  <si>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</si>
  <si>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</si>
  <si>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</si>
  <si>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</si>
  <si>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</si>
  <si>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</si>
  <si>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</si>
  <si>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</si>
  <si>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</si>
  <si>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</si>
  <si>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</si>
  <si>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</si>
  <si>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</si>
  <si>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</si>
  <si>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</si>
  <si>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</si>
  <si>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</si>
  <si>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</si>
  <si>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</si>
  <si>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</si>
  <si>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</si>
  <si>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</si>
  <si>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</si>
  <si>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</si>
  <si>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</si>
  <si>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</si>
  <si>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</si>
  <si>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</si>
  <si>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</si>
  <si>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</si>
  <si>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</si>
  <si>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</si>
  <si>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</si>
  <si>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</si>
  <si>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</si>
  <si>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</si>
  <si>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</si>
  <si>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</si>
  <si>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</si>
  <si>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</si>
  <si>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</si>
  <si>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</si>
  <si>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</si>
  <si>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</si>
  <si>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</si>
  <si>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</si>
  <si>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</si>
  <si>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</si>
  <si>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</si>
  <si>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</si>
  <si>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</si>
  <si>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</si>
  <si>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</si>
  <si>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</si>
  <si>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</si>
  <si>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</si>
  <si>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</si>
  <si>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</si>
  <si>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</si>
  <si>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</si>
  <si>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</si>
  <si>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</si>
  <si>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</si>
  <si>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</si>
  <si>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</si>
  <si>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</si>
  <si>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</si>
  <si>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</si>
  <si>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</si>
  <si>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</si>
  <si>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</si>
  <si>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</si>
  <si>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</si>
  <si>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</si>
  <si>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</si>
  <si>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</si>
  <si>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</si>
  <si>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</si>
  <si>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</si>
  <si>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</si>
  <si>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</si>
  <si>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</si>
  <si>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</si>
  <si>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</si>
  <si>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</si>
  <si>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</si>
  <si>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</si>
  <si>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</si>
  <si>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</si>
  <si>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</si>
  <si>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</si>
  <si>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</si>
  <si>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</si>
  <si>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</si>
  <si>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</si>
  <si>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</si>
  <si>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</si>
  <si>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</si>
  <si>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</si>
  <si>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</si>
  <si>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</si>
  <si>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</si>
  <si>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</si>
  <si>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</si>
  <si>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</si>
  <si>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</si>
  <si>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</si>
  <si>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</si>
  <si>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</si>
  <si>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</si>
  <si>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</si>
  <si>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</si>
  <si>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</si>
  <si>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</si>
  <si>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</si>
  <si>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</si>
  <si>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</si>
  <si>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</si>
  <si>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</si>
  <si>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</si>
  <si>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</si>
  <si>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</si>
  <si>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</si>
  <si>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</si>
  <si>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</si>
  <si>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</si>
  <si>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</si>
  <si>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</si>
  <si>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</si>
  <si>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</si>
  <si>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</si>
  <si>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</si>
  <si>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</si>
  <si>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</si>
  <si>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</si>
  <si>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</si>
  <si>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</si>
  <si>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</si>
  <si>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</si>
  <si>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</si>
  <si>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</si>
  <si>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</si>
  <si>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</si>
  <si>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</si>
  <si>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</si>
  <si>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</si>
  <si>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</si>
  <si>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</si>
  <si>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</si>
  <si>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</si>
  <si>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</si>
  <si>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</si>
  <si>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</si>
  <si>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</si>
  <si>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</si>
  <si>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</si>
  <si>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</si>
  <si>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</si>
  <si>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</si>
  <si>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</si>
  <si>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</si>
  <si>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</si>
  <si>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</si>
  <si>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</si>
  <si>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</si>
  <si>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</si>
  <si>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</si>
  <si>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</si>
  <si>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</si>
  <si>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</si>
  <si>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</si>
  <si>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</si>
  <si>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</si>
  <si>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</si>
  <si>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</si>
  <si>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</si>
  <si>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</si>
  <si>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</si>
  <si>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</si>
  <si>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</si>
  <si>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</si>
  <si>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</si>
  <si>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</si>
  <si>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</si>
  <si>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</si>
  <si>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</si>
  <si>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</si>
  <si>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</si>
  <si>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</si>
  <si>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</si>
  <si>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</si>
  <si>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</si>
  <si>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</si>
  <si>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</si>
  <si>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</si>
  <si>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</si>
  <si>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</si>
  <si>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</si>
  <si>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</si>
  <si>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</si>
  <si>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</si>
  <si>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</si>
  <si>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</si>
  <si>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</si>
  <si>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</si>
  <si>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</si>
  <si>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</si>
  <si>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</si>
  <si>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</si>
  <si>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</si>
  <si>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</si>
  <si>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</si>
  <si>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</si>
  <si>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</si>
  <si>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</si>
  <si>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</si>
  <si>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</si>
  <si>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</si>
  <si>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</si>
  <si>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</si>
  <si>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</si>
  <si>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</si>
  <si>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</si>
  <si>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</si>
  <si>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</si>
  <si>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</si>
  <si>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</si>
  <si>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</si>
  <si>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</si>
  <si>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</si>
  <si>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</si>
  <si>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</si>
  <si>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</si>
  <si>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</si>
  <si>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</si>
  <si>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</si>
  <si>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</si>
  <si>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</si>
  <si>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</si>
  <si>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</si>
  <si>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</si>
  <si>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</si>
  <si>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</si>
  <si>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</si>
  <si>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</si>
  <si>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</si>
  <si>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</si>
  <si>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</si>
  <si>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</si>
  <si>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</si>
  <si>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</si>
  <si>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</si>
  <si>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</si>
  <si>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</si>
  <si>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</si>
  <si>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</si>
  <si>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</si>
  <si>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</si>
  <si>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</si>
  <si>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</si>
  <si>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</si>
  <si>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</si>
  <si>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</si>
  <si>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</si>
  <si>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</si>
  <si>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</si>
  <si>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</si>
  <si>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</si>
  <si>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</si>
  <si>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</si>
  <si>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</si>
  <si>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</si>
  <si>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</si>
  <si>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</si>
  <si>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</si>
  <si>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</si>
  <si>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</si>
  <si>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</si>
  <si>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</si>
  <si>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</si>
  <si>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</si>
  <si>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</si>
  <si>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</si>
  <si>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</si>
  <si>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</si>
  <si>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</si>
  <si>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</si>
  <si>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</si>
  <si>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</si>
  <si>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</si>
  <si>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</si>
  <si>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</si>
  <si>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</si>
  <si>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</si>
  <si>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</si>
  <si>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</si>
  <si>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</si>
  <si>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</si>
  <si>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</si>
  <si>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</si>
  <si>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</si>
  <si>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</si>
  <si>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</si>
  <si>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</si>
  <si>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</si>
  <si>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</si>
  <si>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</si>
  <si>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</si>
  <si>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</si>
  <si>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</si>
  <si>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</si>
  <si>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</si>
  <si>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</si>
  <si>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</si>
  <si>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</si>
  <si>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</si>
  <si>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</si>
  <si>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</si>
  <si>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</si>
  <si>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</si>
  <si>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</si>
  <si>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</si>
  <si>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</si>
  <si>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</si>
  <si>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</si>
  <si>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</si>
  <si>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</si>
  <si>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</si>
  <si>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</si>
  <si>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</si>
  <si>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</si>
  <si>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</si>
  <si>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</si>
  <si>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</si>
  <si>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</si>
  <si>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</si>
  <si>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</si>
  <si>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</si>
  <si>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</si>
  <si>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</si>
  <si>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</si>
  <si>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</si>
  <si>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</si>
  <si>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</si>
  <si>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</si>
  <si>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</si>
  <si>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</si>
  <si>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</si>
  <si>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</si>
  <si>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</si>
  <si>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</si>
  <si>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</si>
  <si>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</si>
  <si>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</si>
  <si>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</si>
  <si>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</si>
  <si>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</si>
  <si>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</si>
  <si>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</si>
  <si>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</si>
  <si>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</si>
  <si>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</si>
  <si>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</si>
  <si>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</si>
  <si>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</si>
  <si>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</si>
  <si>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</si>
  <si>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</si>
  <si>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</si>
  <si>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</si>
  <si>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</si>
  <si>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</si>
  <si>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</si>
  <si>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</si>
  <si>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</si>
  <si>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</si>
  <si>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</si>
  <si>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</si>
  <si>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</si>
  <si>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</si>
  <si>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</si>
  <si>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</si>
  <si>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</si>
  <si>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</si>
  <si>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</si>
  <si>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</si>
  <si>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</si>
  <si>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</si>
  <si>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</si>
  <si>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</si>
  <si>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</si>
  <si>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</si>
  <si>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</si>
  <si>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</si>
  <si>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</si>
  <si>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</si>
  <si>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</si>
  <si>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</si>
  <si>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</si>
  <si>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</si>
  <si>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</si>
  <si>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</si>
  <si>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</si>
  <si>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</si>
  <si>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</si>
  <si>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</si>
  <si>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</si>
  <si>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</si>
  <si>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</si>
  <si>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</si>
  <si>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</si>
  <si>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</si>
  <si>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</si>
  <si>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</si>
  <si>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</si>
  <si>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</si>
  <si>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</si>
  <si>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</si>
  <si>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</si>
  <si>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</si>
  <si>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</si>
  <si>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</si>
  <si>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</si>
  <si>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</si>
  <si>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</si>
  <si>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</si>
  <si>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</si>
  <si>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</si>
  <si>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</si>
  <si>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</si>
  <si>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</si>
  <si>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</si>
  <si>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</si>
  <si>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</si>
  <si>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</si>
  <si>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</si>
  <si>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</si>
  <si>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</si>
  <si>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</si>
  <si>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</si>
  <si>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</si>
  <si>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</si>
  <si>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</si>
  <si>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</si>
  <si>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</si>
  <si>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</si>
  <si>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</si>
  <si>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</si>
  <si>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</si>
  <si>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</si>
  <si>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</si>
  <si>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</si>
  <si>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</si>
  <si>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</si>
  <si>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</si>
  <si>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</si>
  <si>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</si>
  <si>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</si>
  <si>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</si>
  <si>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</si>
  <si>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</si>
  <si>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</si>
  <si>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</si>
  <si>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</si>
  <si>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</si>
  <si>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</si>
  <si>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</si>
  <si>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</si>
  <si>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</si>
  <si>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</si>
  <si>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</si>
  <si>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</si>
  <si>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</si>
  <si>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</si>
  <si>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</si>
  <si>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</si>
  <si>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</si>
  <si>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</si>
  <si>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</si>
  <si>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</si>
  <si>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</si>
  <si>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</si>
  <si>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</si>
  <si>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</si>
  <si>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</si>
  <si>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</si>
  <si>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</si>
  <si>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</si>
  <si>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</si>
  <si>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</si>
  <si>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</si>
  <si>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</si>
  <si>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</si>
  <si>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</si>
  <si>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</si>
  <si>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</si>
  <si>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</si>
  <si>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</si>
  <si>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</si>
  <si>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</si>
  <si>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</si>
  <si>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</si>
  <si>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</si>
  <si>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</si>
  <si>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</si>
  <si>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</si>
  <si>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</si>
  <si>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</si>
  <si>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</si>
  <si>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</si>
  <si>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</si>
  <si>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</si>
  <si>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</si>
  <si>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</si>
  <si>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</si>
  <si>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</si>
  <si>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</si>
  <si>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</si>
  <si>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</si>
  <si>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</si>
  <si>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</si>
  <si>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</si>
  <si>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</si>
  <si>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</si>
  <si>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</si>
  <si>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</si>
  <si>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</si>
  <si>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</si>
  <si>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</si>
  <si>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</si>
  <si>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</si>
  <si>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</si>
  <si>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</si>
  <si>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</si>
  <si>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</si>
  <si>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</si>
  <si>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</si>
  <si>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</si>
  <si>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</si>
  <si>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</si>
  <si>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</si>
  <si>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</si>
  <si>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</si>
  <si>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</si>
  <si>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</si>
  <si>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</si>
  <si>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</si>
  <si>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</si>
  <si>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</si>
  <si>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</si>
  <si>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</si>
  <si>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</si>
  <si>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</si>
  <si>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</si>
  <si>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</si>
  <si>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</si>
  <si>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</si>
  <si>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</si>
  <si>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</si>
  <si>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</si>
  <si>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</si>
  <si>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</si>
  <si>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</si>
  <si>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</si>
  <si>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</si>
  <si>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</si>
  <si>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</si>
  <si>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</si>
  <si>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</si>
  <si>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</si>
  <si>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</si>
  <si>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</si>
  <si>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</si>
  <si>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</si>
  <si>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</si>
  <si>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</si>
  <si>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</si>
  <si>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</si>
  <si>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</si>
  <si>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</si>
  <si>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</si>
  <si>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</si>
  <si>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</si>
  <si>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</si>
  <si>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</si>
  <si>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</si>
  <si>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</si>
  <si>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</si>
  <si>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</si>
  <si>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</si>
  <si>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</si>
  <si>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</si>
  <si>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</si>
  <si>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</si>
  <si>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</si>
  <si>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</si>
  <si>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</si>
  <si>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</si>
  <si>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</si>
  <si>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</si>
  <si>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</si>
  <si>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</si>
  <si>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</si>
  <si>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</si>
  <si>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</si>
  <si>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</si>
  <si>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</si>
  <si>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</si>
  <si>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</si>
  <si>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</si>
  <si>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</si>
  <si>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</si>
  <si>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</si>
  <si>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</si>
  <si>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</si>
  <si>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</si>
  <si>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</si>
  <si>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</si>
  <si>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</si>
  <si>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</si>
  <si>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</si>
  <si>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</si>
  <si>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</si>
  <si>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</si>
  <si>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</si>
  <si>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</si>
  <si>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</si>
  <si>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</si>
  <si>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</si>
  <si>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</si>
  <si>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</si>
  <si>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</si>
  <si>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</si>
  <si>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</si>
  <si>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</si>
  <si>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</si>
  <si>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</si>
  <si>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</si>
  <si>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</si>
  <si>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</si>
  <si>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</si>
  <si>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</si>
  <si>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</si>
  <si>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</si>
  <si>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</si>
  <si>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</si>
  <si>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</si>
  <si>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</si>
  <si>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</si>
  <si>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</si>
  <si>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</si>
  <si>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</si>
  <si>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</si>
  <si>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</si>
  <si>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</si>
  <si>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</si>
  <si>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</si>
  <si>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</si>
  <si>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</si>
  <si>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</si>
  <si>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</si>
  <si>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</si>
  <si>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</si>
  <si>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</si>
  <si>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</si>
  <si>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</si>
  <si>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</si>
  <si>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</si>
  <si>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</si>
  <si>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</si>
  <si>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</si>
  <si>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</si>
  <si>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</si>
  <si>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</si>
  <si>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</si>
  <si>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</si>
  <si>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</si>
  <si>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</si>
  <si>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</si>
  <si>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</si>
  <si>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</si>
  <si>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</si>
  <si>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</si>
  <si>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</si>
  <si>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</si>
  <si>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</si>
  <si>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</si>
  <si>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</si>
  <si>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</si>
  <si>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</si>
  <si>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</si>
  <si>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</si>
  <si>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</si>
  <si>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</si>
  <si>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</si>
  <si>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</si>
  <si>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</si>
  <si>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</si>
  <si>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</si>
  <si>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</si>
  <si>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</si>
  <si>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</si>
  <si>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</si>
  <si>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</si>
  <si>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</si>
  <si>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</si>
  <si>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</si>
  <si>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</si>
  <si>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</si>
  <si>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</si>
  <si>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</si>
  <si>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</si>
  <si>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</si>
  <si>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</si>
  <si>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</si>
  <si>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</si>
  <si>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</si>
  <si>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</si>
  <si>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</si>
  <si>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</si>
  <si>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</si>
  <si>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</si>
  <si>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</si>
  <si>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</si>
  <si>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</si>
  <si>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</si>
  <si>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</si>
  <si>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</si>
  <si>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</si>
  <si>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</si>
  <si>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</si>
  <si>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</si>
  <si>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</si>
  <si>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</si>
  <si>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</si>
  <si>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</si>
  <si>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</si>
  <si>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</si>
  <si>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</si>
  <si>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</si>
  <si>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</si>
  <si>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</si>
  <si>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</si>
  <si>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</si>
  <si>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</si>
  <si>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</si>
  <si>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</si>
  <si>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</si>
  <si>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</si>
  <si>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</si>
  <si>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</si>
  <si>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</si>
  <si>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</si>
  <si>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</si>
  <si>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</si>
  <si>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</si>
  <si>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</si>
  <si>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</si>
  <si>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</si>
  <si>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</si>
  <si>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</si>
  <si>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</si>
  <si>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</si>
  <si>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</si>
  <si>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</si>
  <si>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</si>
  <si>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</si>
  <si>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</si>
  <si>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</si>
  <si>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</si>
  <si>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</si>
  <si>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</si>
  <si>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</si>
  <si>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</si>
  <si>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</si>
  <si>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</si>
  <si>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</si>
  <si>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</si>
  <si>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</si>
  <si>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</si>
  <si>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</si>
  <si>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</si>
  <si>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</si>
  <si>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</si>
  <si>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</si>
  <si>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</si>
  <si>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</si>
  <si>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</si>
  <si>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</si>
  <si>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</si>
  <si>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</si>
  <si>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</si>
  <si>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</si>
  <si>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</si>
  <si>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</si>
  <si>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</si>
  <si>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</si>
  <si>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</si>
  <si>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</si>
  <si>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</si>
  <si>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</si>
  <si>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</si>
  <si>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</si>
  <si>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</si>
  <si>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</si>
  <si>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</si>
  <si>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</si>
  <si>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</si>
  <si>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</si>
  <si>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</si>
  <si>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</si>
  <si>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</si>
  <si>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</si>
  <si>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</si>
  <si>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</si>
  <si>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</si>
  <si>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</si>
  <si>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</si>
  <si>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</si>
  <si>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</si>
  <si>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</si>
  <si>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</si>
  <si>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</si>
  <si>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</si>
  <si>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</si>
  <si>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</si>
  <si>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</si>
  <si>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</si>
  <si>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</si>
  <si>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</si>
  <si>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</si>
  <si>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</si>
  <si>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</si>
  <si>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</si>
  <si>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</si>
  <si>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</si>
  <si>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</si>
  <si>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</si>
  <si>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</si>
  <si>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</si>
  <si>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</si>
  <si>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</si>
  <si>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</si>
  <si>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</si>
  <si>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</si>
  <si>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</si>
  <si>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</si>
  <si>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</si>
  <si>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</si>
  <si>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</si>
  <si>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</si>
  <si>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</si>
  <si>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</si>
  <si>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</si>
  <si>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</si>
  <si>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</si>
  <si>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</si>
  <si>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</si>
  <si>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</si>
  <si>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</si>
  <si>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</si>
  <si>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</si>
  <si>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</si>
  <si>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</si>
  <si>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</si>
  <si>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</si>
  <si>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</si>
  <si>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</si>
  <si>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</si>
  <si>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</si>
  <si>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</si>
  <si>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</si>
  <si>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</si>
  <si>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</si>
  <si>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</si>
  <si>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</si>
  <si>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</si>
  <si>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</si>
  <si>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</si>
  <si>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</si>
  <si>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</si>
  <si>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</si>
  <si>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</si>
  <si>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</si>
  <si>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</si>
  <si>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</si>
  <si>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</si>
  <si>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</si>
  <si>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</si>
  <si>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</si>
  <si>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</si>
  <si>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</si>
  <si>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</si>
  <si>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</si>
  <si>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</si>
  <si>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</si>
  <si>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</si>
  <si>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</si>
  <si>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</si>
  <si>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</si>
  <si>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</si>
  <si>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</si>
  <si>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</si>
  <si>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</si>
  <si>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</si>
  <si>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</si>
  <si>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</si>
  <si>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</si>
  <si>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</si>
  <si>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</si>
  <si>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</si>
  <si>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</si>
  <si>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</si>
  <si>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</si>
  <si>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</si>
  <si>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</si>
  <si>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</si>
  <si>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</si>
  <si>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</si>
  <si>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</si>
  <si>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</si>
  <si>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</si>
  <si>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</si>
  <si>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</si>
  <si>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</si>
  <si>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</si>
  <si>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</si>
  <si>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</si>
  <si>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</si>
  <si>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</si>
  <si>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</si>
  <si>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</si>
  <si>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</si>
  <si>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</si>
  <si>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</si>
  <si>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</si>
  <si>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</si>
  <si>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</si>
  <si>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</si>
  <si>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</si>
  <si>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</si>
  <si>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</si>
  <si>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</si>
  <si>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</si>
  <si>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</si>
  <si>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</si>
  <si>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</si>
  <si>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</si>
  <si>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</si>
  <si>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</si>
  <si>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</si>
  <si>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</si>
  <si>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</si>
  <si>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</si>
  <si>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</si>
  <si>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</si>
  <si>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</si>
  <si>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</si>
  <si>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</si>
  <si>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</si>
  <si>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</si>
  <si>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</si>
  <si>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</si>
  <si>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</si>
  <si>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</si>
  <si>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</si>
  <si>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</si>
  <si>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</si>
  <si>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</si>
  <si>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</si>
  <si>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</si>
  <si>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</si>
  <si>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</si>
  <si>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</si>
  <si>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</si>
  <si>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</si>
  <si>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</si>
  <si>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</si>
  <si>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</si>
  <si>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</si>
  <si>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</si>
  <si>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</si>
  <si>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</si>
  <si>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</si>
  <si>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</si>
  <si>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</si>
  <si>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</si>
  <si>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</si>
  <si>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</si>
  <si>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</si>
  <si>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</si>
  <si>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</si>
  <si>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</si>
  <si>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</si>
  <si>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</si>
  <si>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</si>
  <si>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</si>
  <si>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</si>
  <si>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</si>
  <si>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</si>
  <si>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</si>
  <si>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</si>
  <si>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</si>
  <si>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</si>
  <si>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</si>
  <si>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</si>
  <si>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</si>
  <si>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</si>
  <si>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</si>
  <si>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</si>
  <si>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</si>
  <si>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</si>
  <si>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</si>
  <si>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</si>
  <si>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</si>
  <si>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</si>
  <si>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</si>
  <si>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</si>
  <si>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</si>
  <si>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</si>
  <si>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</si>
  <si>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</si>
  <si>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</si>
  <si>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</si>
  <si>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</si>
  <si>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</si>
  <si>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</si>
  <si>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</si>
  <si>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</si>
  <si>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</si>
  <si>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</si>
  <si>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</si>
  <si>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</si>
  <si>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</si>
  <si>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</si>
  <si>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</si>
  <si>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</si>
  <si>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</si>
  <si>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</si>
  <si>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</si>
  <si>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</si>
  <si>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</si>
  <si>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</si>
  <si>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</si>
  <si>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</si>
  <si>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</si>
  <si>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</si>
  <si>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</si>
  <si>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</si>
  <si>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</si>
  <si>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</si>
  <si>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</si>
  <si>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</si>
  <si>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</si>
  <si>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</si>
  <si>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</si>
  <si>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</si>
  <si>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</si>
  <si>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</si>
  <si>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</si>
  <si>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</si>
  <si>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</si>
  <si>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</si>
  <si>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</si>
  <si>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</si>
  <si>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</si>
  <si>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</si>
  <si>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</si>
  <si>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</si>
  <si>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</si>
  <si>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</si>
  <si>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</si>
  <si>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</si>
  <si>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</si>
  <si>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</si>
  <si>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</si>
  <si>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</si>
  <si>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</si>
  <si>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</si>
  <si>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</si>
  <si>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</si>
  <si>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</si>
  <si>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</si>
  <si>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</si>
  <si>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</si>
  <si>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</si>
  <si>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</si>
  <si>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</si>
  <si>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</si>
  <si>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</si>
  <si>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</si>
  <si>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</si>
  <si>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</si>
  <si>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</si>
  <si>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</si>
  <si>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</si>
  <si>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</si>
  <si>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</si>
  <si>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</si>
  <si>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</si>
  <si>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</si>
  <si>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</si>
  <si>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</si>
  <si>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</si>
  <si>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</si>
  <si>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</si>
  <si>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</si>
  <si>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</si>
  <si>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</si>
  <si>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</si>
  <si>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</si>
  <si>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</si>
  <si>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</si>
  <si>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</si>
  <si>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</si>
  <si>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</si>
  <si>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</si>
  <si>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</si>
  <si>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</si>
  <si>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</si>
  <si>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</si>
  <si>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</si>
  <si>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</si>
  <si>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</si>
  <si>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</si>
  <si>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</si>
  <si>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</si>
  <si>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</si>
  <si>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</si>
  <si>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</si>
  <si>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</si>
  <si>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</si>
  <si>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</si>
  <si>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</si>
  <si>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</si>
  <si>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</si>
  <si>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</si>
  <si>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</si>
  <si>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</si>
  <si>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</si>
  <si>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</si>
  <si>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</si>
  <si>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</si>
  <si>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</si>
  <si>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</si>
  <si>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</si>
  <si>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</si>
  <si>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</si>
  <si>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</si>
  <si>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</si>
  <si>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</si>
  <si>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</si>
  <si>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</si>
  <si>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</si>
  <si>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</si>
  <si>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</si>
  <si>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</si>
  <si>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</si>
  <si>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</si>
  <si>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</si>
  <si>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</si>
  <si>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</si>
  <si>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</si>
  <si>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</si>
  <si>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</si>
  <si>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</si>
  <si>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</si>
  <si>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</si>
  <si>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</si>
  <si>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</si>
  <si>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</si>
  <si>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</si>
  <si>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</si>
  <si>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</si>
  <si>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</si>
  <si>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</si>
  <si>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</si>
  <si>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</si>
  <si>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</si>
  <si>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</si>
  <si>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</si>
  <si>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</si>
  <si>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</si>
  <si>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</si>
  <si>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</si>
  <si>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</si>
  <si>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</si>
  <si>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</si>
  <si>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</si>
  <si>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</si>
  <si>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</si>
  <si>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</si>
  <si>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</si>
  <si>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</si>
  <si>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</si>
  <si>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</si>
  <si>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</si>
  <si>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</si>
  <si>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</si>
  <si>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</si>
  <si>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</si>
  <si>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</si>
  <si>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</si>
  <si>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</si>
  <si>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</si>
  <si>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</si>
  <si>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</si>
  <si>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</si>
  <si>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</si>
  <si>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</si>
  <si>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</si>
  <si>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</si>
  <si>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</si>
  <si>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</si>
  <si>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</si>
  <si>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</si>
  <si>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</si>
  <si>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</si>
  <si>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</si>
  <si>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</si>
  <si>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</si>
  <si>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</si>
  <si>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</si>
  <si>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</si>
  <si>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</si>
  <si>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</si>
  <si>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</si>
  <si>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</si>
  <si>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</si>
  <si>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</si>
  <si>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</si>
  <si>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</si>
  <si>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</si>
  <si>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</si>
  <si>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</si>
  <si>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</si>
  <si>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</si>
  <si>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</si>
  <si>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</si>
  <si>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</si>
  <si>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</si>
  <si>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</si>
  <si>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</si>
  <si>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</si>
  <si>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</si>
  <si>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</si>
  <si>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</si>
  <si>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</si>
  <si>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</si>
  <si>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</si>
  <si>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</si>
  <si>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</si>
  <si>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</si>
  <si>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</si>
  <si>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</si>
  <si>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</si>
  <si>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</si>
  <si>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</si>
  <si>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</si>
  <si>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</si>
  <si>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</si>
  <si>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</si>
  <si>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</si>
  <si>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</si>
  <si>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</si>
  <si>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</si>
  <si>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</si>
  <si>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</si>
  <si>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</si>
  <si>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</si>
  <si>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</si>
  <si>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</si>
  <si>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</si>
  <si>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</si>
  <si>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</si>
  <si>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</si>
  <si>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</si>
  <si>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</si>
  <si>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</si>
  <si>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</si>
  <si>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</si>
  <si>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</si>
  <si>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</si>
  <si>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</si>
  <si>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</si>
  <si>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</si>
  <si>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</si>
  <si>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</si>
  <si>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</si>
  <si>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</si>
  <si>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</si>
  <si>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</si>
  <si>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</si>
  <si>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</si>
  <si>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</si>
  <si>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</si>
  <si>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</si>
  <si>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</si>
  <si>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</si>
  <si>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</si>
  <si>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</si>
  <si>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</si>
  <si>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</si>
  <si>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</si>
  <si>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</si>
  <si>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</si>
  <si>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</si>
  <si>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</si>
  <si>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</si>
  <si>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</si>
  <si>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</si>
  <si>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</si>
  <si>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</si>
  <si>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</si>
  <si>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</si>
  <si>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</si>
  <si>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</si>
  <si>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</si>
  <si>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</si>
  <si>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</si>
  <si>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</si>
  <si>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</si>
  <si>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</si>
  <si>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</si>
  <si>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</si>
  <si>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</si>
  <si>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</si>
  <si>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</si>
  <si>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</si>
  <si>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</si>
  <si>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</si>
  <si>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</si>
  <si>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</si>
  <si>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</si>
  <si>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</si>
  <si>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</si>
  <si>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</si>
  <si>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</si>
  <si>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</si>
  <si>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</si>
  <si>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</si>
  <si>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</si>
  <si>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</si>
  <si>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</si>
  <si>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</si>
  <si>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</si>
  <si>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</si>
  <si>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</si>
  <si>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</si>
  <si>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</si>
  <si>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</si>
  <si>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</si>
  <si>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</si>
  <si>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</si>
  <si>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</si>
  <si>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</si>
  <si>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</si>
  <si>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</si>
  <si>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</si>
  <si>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</si>
  <si>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</si>
  <si>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</si>
  <si>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</si>
  <si>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</si>
  <si>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</si>
  <si>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</si>
  <si>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</si>
  <si>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</si>
  <si>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</si>
  <si>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</si>
  <si>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</si>
  <si>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</si>
  <si>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</si>
  <si>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</si>
  <si>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</si>
  <si>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</si>
  <si>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</si>
  <si>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</si>
  <si>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</si>
  <si>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</si>
  <si>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</si>
  <si>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</si>
  <si>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</si>
  <si>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</si>
  <si>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</si>
  <si>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</si>
  <si>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</si>
  <si>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</si>
  <si>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</si>
  <si>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</si>
  <si>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</si>
  <si>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</si>
  <si>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</si>
  <si>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</si>
  <si>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</si>
  <si>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</si>
  <si>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</si>
  <si>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</si>
  <si>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</si>
  <si>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</si>
  <si>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</si>
  <si>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</si>
  <si>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</si>
  <si>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</si>
  <si>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</si>
  <si>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</si>
  <si>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</si>
  <si>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</si>
  <si>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</si>
  <si>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</si>
  <si>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</si>
  <si>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</si>
  <si>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</si>
  <si>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</si>
  <si>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</si>
  <si>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</si>
  <si>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</si>
  <si>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</si>
  <si>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</si>
  <si>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</si>
  <si>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</si>
  <si>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</si>
  <si>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</si>
  <si>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</si>
  <si>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</si>
  <si>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</si>
  <si>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</si>
  <si>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</si>
  <si>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</si>
  <si>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</si>
  <si>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</si>
  <si>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</si>
  <si>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</si>
  <si>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</si>
  <si>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</si>
  <si>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</si>
  <si>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</si>
  <si>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</si>
  <si>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</si>
  <si>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</si>
  <si>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</si>
  <si>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</si>
  <si>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</si>
  <si>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</si>
  <si>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</si>
  <si>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</si>
  <si>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</si>
  <si>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</si>
  <si>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</si>
  <si>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</si>
  <si>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</si>
  <si>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</si>
  <si>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</si>
  <si>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</si>
  <si>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</si>
  <si>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</si>
  <si>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</si>
  <si>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</si>
  <si>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</si>
  <si>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</si>
  <si>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</si>
  <si>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</si>
  <si>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</si>
  <si>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</si>
  <si>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</si>
  <si>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</si>
  <si>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</si>
  <si>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</si>
  <si>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</si>
  <si>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</si>
  <si>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</si>
  <si>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</si>
  <si>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</si>
  <si>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</si>
  <si>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</si>
  <si>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</si>
  <si>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</si>
  <si>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</si>
  <si>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</si>
  <si>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</si>
  <si>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</si>
  <si>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</si>
  <si>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</si>
  <si>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</si>
  <si>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</si>
  <si>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</si>
  <si>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</si>
  <si>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</si>
  <si>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</si>
  <si>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</si>
  <si>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</si>
  <si>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</si>
  <si>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</si>
  <si>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</si>
  <si>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</si>
  <si>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</si>
  <si>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</si>
  <si>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</si>
  <si>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</si>
  <si>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</si>
  <si>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</si>
  <si>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</si>
  <si>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</si>
  <si>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</si>
  <si>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</si>
  <si>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</si>
  <si>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</si>
  <si>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</si>
  <si>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</si>
  <si>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</si>
  <si>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</si>
  <si>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</si>
  <si>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</si>
  <si>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</si>
  <si>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</si>
  <si>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</si>
  <si>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</si>
  <si>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</si>
  <si>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</si>
  <si>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</si>
  <si>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</si>
  <si>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</si>
  <si>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</si>
  <si>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</si>
  <si>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</si>
  <si>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</si>
  <si>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</si>
  <si>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</si>
  <si>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</si>
  <si>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</si>
  <si>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</si>
  <si>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</si>
  <si>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</si>
  <si>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</si>
  <si>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</si>
  <si>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</si>
  <si>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</si>
  <si>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</si>
  <si>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</si>
  <si>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</si>
  <si>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</si>
  <si>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</si>
  <si>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</si>
  <si>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</si>
  <si>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</si>
  <si>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</si>
  <si>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</si>
  <si>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</si>
  <si>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</si>
  <si>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</si>
  <si>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</si>
  <si>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</si>
  <si>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</si>
  <si>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</si>
  <si>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</si>
  <si>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</si>
  <si>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</si>
  <si>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</si>
  <si>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</si>
  <si>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</si>
  <si>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</si>
  <si>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</si>
  <si>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</si>
  <si>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</si>
  <si>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</si>
  <si>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</si>
  <si>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</si>
  <si>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</si>
  <si>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</si>
  <si>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</si>
  <si>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</si>
  <si>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</si>
  <si>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</si>
  <si>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</si>
  <si>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</si>
  <si>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</si>
  <si>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</si>
  <si>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</si>
  <si>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</si>
  <si>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</si>
  <si>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</si>
  <si>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</si>
  <si>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</si>
  <si>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</si>
  <si>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</si>
  <si>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</si>
  <si>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</si>
  <si>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</si>
  <si>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</si>
  <si>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</si>
  <si>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</si>
  <si>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</si>
  <si>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</si>
  <si>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</si>
  <si>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</si>
  <si>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</si>
  <si>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</si>
  <si>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</si>
  <si>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</si>
  <si>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</si>
  <si>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</si>
  <si>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</si>
  <si>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</si>
  <si>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</si>
  <si>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</si>
  <si>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</si>
  <si>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</si>
  <si>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</si>
  <si>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</si>
  <si>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</si>
  <si>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</si>
  <si>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</si>
  <si>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</si>
  <si>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</si>
  <si>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</si>
  <si>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</si>
  <si>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</si>
  <si>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</si>
  <si>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</si>
  <si>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</si>
  <si>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</si>
  <si>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</si>
  <si>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</si>
  <si>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</si>
  <si>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</si>
  <si>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</si>
  <si>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</si>
  <si>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</si>
  <si>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</si>
  <si>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</si>
  <si>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</si>
  <si>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</si>
  <si>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</si>
  <si>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</si>
  <si>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</si>
  <si>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</si>
  <si>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</si>
  <si>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</si>
  <si>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</si>
  <si>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</si>
  <si>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</si>
  <si>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</si>
  <si>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</si>
  <si>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</si>
  <si>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</si>
  <si>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</si>
  <si>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</si>
  <si>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</si>
  <si>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</si>
  <si>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</si>
  <si>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</si>
  <si>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</si>
  <si>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</si>
  <si>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</si>
  <si>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</si>
  <si>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</si>
  <si>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</si>
  <si>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</si>
  <si>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</si>
  <si>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</si>
  <si>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</si>
  <si>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</si>
  <si>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</si>
  <si>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</si>
  <si>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</si>
  <si>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</si>
  <si>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</si>
  <si>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</si>
  <si>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</si>
  <si>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</si>
  <si>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</si>
  <si>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</si>
  <si>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</si>
  <si>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</si>
  <si>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</si>
  <si>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</si>
  <si>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</si>
  <si>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</si>
  <si>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</si>
  <si>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</si>
  <si>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</si>
  <si>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</si>
  <si>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</si>
  <si>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</si>
  <si>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</si>
  <si>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</si>
  <si>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</si>
  <si>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</si>
  <si>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</si>
  <si>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</si>
  <si>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</si>
  <si>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</si>
  <si>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</si>
  <si>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</si>
  <si>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</si>
  <si>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</si>
  <si>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</si>
  <si>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</si>
  <si>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</si>
  <si>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</si>
  <si>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</si>
  <si>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</si>
  <si>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</si>
  <si>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</si>
  <si>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</si>
  <si>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</si>
  <si>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</si>
  <si>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</si>
  <si>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</si>
  <si>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</si>
  <si>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</si>
  <si>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</si>
  <si>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</si>
  <si>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</si>
  <si>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</si>
  <si>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</si>
  <si>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</si>
  <si>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</si>
  <si>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</si>
  <si>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</si>
  <si>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</si>
  <si>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</si>
  <si>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</si>
  <si>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</si>
  <si>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</si>
  <si>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</si>
  <si>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</si>
  <si>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</si>
  <si>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</si>
  <si>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</si>
  <si>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</si>
  <si>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</si>
  <si>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</si>
  <si>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</si>
  <si>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</si>
  <si>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</si>
  <si>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</si>
  <si>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</si>
  <si>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</si>
  <si>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</si>
  <si>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</si>
  <si>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</si>
  <si>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</si>
  <si>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</si>
  <si>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</si>
  <si>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</si>
  <si>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</si>
  <si>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</si>
  <si>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</si>
  <si>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</si>
  <si>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</si>
  <si>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</si>
  <si>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</si>
  <si>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</si>
  <si>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</si>
  <si>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</si>
  <si>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</si>
  <si>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</si>
  <si>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</si>
  <si>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</si>
  <si>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</si>
  <si>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</si>
  <si>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</si>
  <si>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</si>
  <si>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</si>
  <si>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</si>
  <si>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</si>
  <si>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</si>
  <si>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</si>
  <si>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</si>
  <si>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</si>
  <si>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</si>
  <si>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</si>
  <si>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</si>
  <si>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</si>
  <si>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</si>
  <si>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</si>
  <si>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</si>
  <si>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</si>
  <si>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</si>
  <si>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</si>
  <si>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</si>
  <si>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</si>
  <si>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</si>
  <si>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</si>
  <si>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</si>
  <si>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</si>
  <si>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</si>
  <si>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</si>
  <si>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</si>
  <si>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</si>
  <si>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</si>
  <si>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</si>
  <si>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</si>
  <si>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</si>
  <si>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</si>
  <si>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</si>
  <si>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</si>
  <si>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</si>
  <si>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</si>
  <si>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</si>
  <si>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</si>
  <si>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</si>
  <si>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</si>
  <si>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</si>
  <si>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</si>
  <si>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</si>
  <si>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</si>
  <si>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</si>
  <si>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</si>
  <si>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</si>
  <si>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</si>
  <si>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</si>
  <si>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</si>
  <si>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</si>
  <si>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</si>
  <si>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</si>
  <si>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</si>
  <si>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</si>
  <si>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</si>
  <si>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</si>
  <si>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</si>
  <si>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</si>
  <si>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</si>
  <si>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</si>
  <si>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</si>
  <si>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</si>
  <si>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</si>
  <si>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</si>
  <si>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</si>
  <si>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</si>
  <si>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</si>
  <si>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</si>
  <si>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</si>
  <si>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</si>
  <si>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</si>
  <si>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</si>
  <si>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</si>
  <si>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</si>
  <si>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</si>
  <si>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</si>
  <si>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</si>
  <si>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</si>
  <si>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</si>
  <si>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</si>
  <si>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</si>
  <si>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</si>
  <si>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</si>
  <si>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</si>
  <si>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</si>
  <si>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</si>
  <si>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</si>
  <si>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</si>
  <si>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</si>
  <si>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</si>
  <si>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</si>
  <si>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</si>
  <si>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</si>
  <si>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</si>
  <si>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</si>
  <si>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</si>
  <si>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</si>
  <si>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</si>
  <si>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</si>
  <si>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</si>
  <si>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</si>
  <si>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</si>
  <si>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</si>
  <si>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</si>
  <si>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</si>
  <si>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</si>
  <si>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</si>
  <si>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</si>
  <si>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</si>
  <si>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</si>
  <si>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</si>
  <si>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</si>
  <si>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</si>
  <si>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</si>
  <si>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</si>
  <si>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</si>
  <si>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</si>
  <si>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</si>
  <si>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</si>
  <si>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</si>
  <si>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</si>
  <si>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</si>
  <si>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</si>
  <si>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</si>
  <si>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</si>
  <si>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</si>
  <si>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</si>
  <si>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</si>
  <si>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</si>
  <si>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</si>
  <si>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</si>
  <si>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</si>
  <si>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</si>
  <si>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</si>
  <si>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</si>
  <si>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</si>
  <si>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</si>
  <si>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</si>
  <si>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</si>
  <si>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</si>
  <si>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</si>
  <si>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</si>
  <si>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</si>
  <si>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</si>
  <si>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</si>
  <si>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</si>
  <si>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</si>
  <si>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</si>
  <si>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</si>
  <si>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</si>
  <si>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</si>
  <si>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</si>
  <si>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</si>
  <si>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</si>
  <si>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</si>
  <si>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</si>
  <si>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</si>
  <si>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</si>
  <si>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</si>
  <si>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</si>
  <si>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</si>
  <si>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</si>
  <si>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</si>
  <si>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</si>
  <si>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</si>
  <si>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</si>
  <si>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</si>
  <si>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</si>
  <si>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</si>
  <si>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</si>
  <si>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</si>
  <si>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</si>
  <si>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</si>
  <si>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</si>
  <si>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</si>
  <si>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</si>
  <si>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</si>
  <si>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</si>
  <si>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</si>
  <si>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</si>
  <si>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</si>
  <si>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</si>
  <si>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</si>
  <si>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</si>
  <si>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</si>
  <si>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</si>
  <si>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</si>
  <si>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</si>
  <si>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</si>
  <si>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</si>
  <si>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</si>
  <si>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</si>
  <si>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</si>
  <si>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</si>
  <si>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</si>
  <si>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</si>
  <si>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</si>
  <si>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</si>
  <si>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</si>
  <si>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</si>
  <si>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</si>
  <si>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</si>
  <si>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</si>
  <si>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</si>
  <si>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</si>
  <si>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</si>
  <si>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</si>
  <si>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</si>
  <si>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</si>
  <si>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</si>
  <si>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</si>
  <si>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</si>
  <si>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</si>
  <si>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</si>
  <si>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</si>
  <si>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</si>
  <si>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</si>
  <si>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</si>
  <si>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</si>
  <si>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</si>
  <si>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</si>
  <si>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</si>
  <si>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</si>
  <si>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</si>
  <si>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</si>
  <si>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</si>
  <si>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</si>
  <si>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</si>
  <si>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</si>
  <si>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</si>
  <si>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</si>
  <si>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</si>
  <si>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</si>
  <si>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</si>
  <si>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</si>
  <si>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</si>
  <si>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</si>
  <si>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</si>
  <si>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</si>
  <si>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</si>
  <si>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</si>
  <si>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</si>
  <si>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</si>
  <si>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</si>
  <si>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</si>
  <si>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</si>
  <si>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</si>
  <si>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</si>
  <si>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</si>
  <si>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</si>
  <si>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</si>
  <si>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</si>
  <si>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</si>
  <si>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</si>
  <si>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</si>
  <si>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</si>
  <si>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</si>
  <si>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</si>
  <si>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</si>
  <si>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</si>
  <si>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</si>
  <si>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</si>
  <si>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</si>
  <si>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</si>
  <si>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</si>
  <si>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</si>
  <si>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</si>
  <si>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</si>
  <si>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</si>
  <si>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</si>
  <si>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</si>
  <si>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</si>
  <si>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</si>
  <si>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</si>
  <si>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</si>
  <si>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</si>
  <si>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</si>
  <si>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</si>
  <si>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</si>
  <si>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</si>
  <si>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</si>
  <si>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</si>
  <si>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</si>
  <si>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</si>
  <si>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</si>
  <si>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</si>
  <si>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</si>
  <si>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</si>
  <si>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</si>
  <si>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</si>
  <si>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</si>
  <si>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</si>
  <si>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</si>
  <si>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</si>
  <si>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</si>
  <si>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</si>
  <si>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</si>
  <si>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</si>
  <si>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</si>
  <si>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</si>
  <si>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</si>
  <si>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</si>
  <si>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</si>
  <si>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</si>
  <si>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</si>
  <si>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</si>
  <si>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</si>
  <si>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</si>
  <si>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</si>
  <si>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</si>
  <si>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</si>
  <si>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</si>
  <si>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</si>
  <si>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</si>
  <si>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</si>
  <si>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</si>
  <si>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</si>
  <si>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</si>
  <si>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</si>
  <si>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</si>
  <si>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</si>
  <si>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</si>
  <si>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</si>
  <si>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</si>
  <si>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</si>
  <si>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</si>
  <si>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</si>
  <si>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</si>
  <si>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</si>
  <si>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</si>
  <si>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</si>
  <si>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</si>
  <si>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</si>
  <si>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</si>
  <si>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</si>
  <si>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</si>
  <si>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</si>
  <si>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</si>
  <si>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</si>
  <si>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</si>
  <si>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</si>
  <si>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</si>
  <si>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</si>
  <si>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</si>
  <si>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</si>
  <si>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</si>
  <si>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</si>
  <si>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</si>
  <si>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</si>
  <si>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</si>
  <si>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</si>
  <si>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</si>
  <si>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</si>
  <si>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</si>
  <si>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</si>
  <si>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</si>
  <si>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</si>
  <si>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</si>
  <si>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</si>
  <si>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</si>
  <si>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</si>
  <si>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</si>
  <si>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</si>
  <si>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</si>
  <si>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</si>
  <si>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</si>
  <si>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</si>
  <si>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</si>
  <si>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</si>
  <si>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</si>
  <si>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</si>
  <si>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</si>
  <si>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</si>
  <si>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</si>
  <si>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</si>
  <si>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</si>
  <si>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</si>
  <si>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</si>
  <si>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</si>
  <si>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</si>
  <si>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</si>
  <si>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</si>
  <si>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</si>
  <si>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</si>
  <si>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</si>
  <si>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</si>
  <si>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</si>
  <si>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</si>
  <si>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</si>
  <si>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</si>
  <si>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</si>
  <si>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</si>
  <si>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</si>
  <si>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</si>
  <si>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</si>
  <si>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</si>
  <si>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</si>
  <si>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</si>
  <si>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</si>
  <si>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</si>
  <si>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</si>
  <si>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</si>
  <si>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</si>
  <si>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</si>
  <si>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</si>
  <si>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</si>
  <si>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</si>
  <si>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</si>
  <si>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</si>
  <si>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</si>
  <si>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</si>
  <si>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</si>
  <si>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</si>
  <si>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</si>
  <si>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</si>
  <si>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</si>
  <si>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</si>
  <si>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</si>
  <si>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</si>
  <si>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</si>
  <si>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</si>
  <si>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</si>
  <si>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</si>
  <si>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</si>
  <si>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</si>
  <si>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</si>
  <si>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</si>
  <si>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</si>
  <si>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</si>
  <si>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</si>
  <si>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</si>
  <si>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</si>
  <si>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</si>
  <si>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</si>
  <si>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</si>
  <si>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</si>
  <si>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</si>
  <si>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</si>
  <si>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</si>
  <si>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</si>
  <si>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</si>
  <si>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</si>
  <si>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</si>
  <si>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</si>
  <si>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</si>
  <si>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</si>
  <si>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</si>
  <si>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</si>
  <si>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</si>
  <si>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</si>
  <si>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</si>
  <si>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</si>
  <si>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</si>
  <si>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</si>
  <si>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</si>
  <si>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</si>
  <si>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</si>
  <si>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</si>
  <si>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</si>
  <si>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</si>
  <si>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</si>
  <si>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</si>
  <si>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</si>
  <si>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</si>
  <si>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</si>
  <si>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</si>
  <si>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</si>
  <si>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</si>
  <si>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</si>
  <si>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</si>
  <si>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</si>
  <si>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</si>
  <si>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</si>
  <si>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</si>
  <si>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</si>
  <si>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</si>
  <si>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</si>
  <si>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</si>
  <si>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</si>
  <si>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</si>
  <si>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</si>
  <si>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</si>
  <si>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</si>
  <si>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</si>
  <si>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</si>
  <si>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</si>
  <si>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</si>
  <si>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</si>
  <si>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</si>
  <si>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</si>
  <si>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</si>
  <si>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</si>
  <si>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</si>
  <si>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</si>
  <si>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</si>
  <si>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</si>
  <si>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</si>
  <si>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</si>
  <si>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</si>
  <si>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</si>
  <si>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</si>
  <si>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</si>
  <si>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</si>
  <si>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</si>
  <si>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</si>
  <si>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</si>
  <si>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</si>
  <si>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</si>
  <si>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</si>
  <si>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</si>
  <si>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</si>
  <si>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</si>
  <si>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</si>
  <si>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</si>
  <si>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</si>
  <si>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</si>
  <si>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</si>
  <si>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</si>
  <si>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</si>
  <si>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</si>
  <si>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</si>
  <si>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</si>
  <si>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</si>
  <si>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</si>
  <si>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</si>
  <si>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</si>
  <si>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</si>
  <si>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</si>
  <si>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</si>
  <si>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</si>
  <si>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</si>
  <si>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</si>
  <si>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</si>
  <si>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</si>
  <si>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</si>
  <si>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</si>
  <si>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</si>
  <si>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</si>
  <si>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</si>
  <si>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</si>
  <si>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</si>
  <si>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</si>
  <si>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</si>
  <si>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</si>
  <si>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</si>
  <si>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</si>
  <si>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</si>
  <si>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</si>
  <si>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</si>
  <si>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</si>
  <si>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</si>
  <si>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</si>
  <si>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</si>
  <si>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</si>
  <si>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</si>
  <si>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</si>
  <si>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</si>
  <si>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</si>
  <si>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</si>
  <si>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</si>
  <si>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</si>
  <si>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</si>
  <si>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</si>
  <si>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</si>
  <si>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</si>
  <si>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</si>
  <si>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</si>
  <si>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</si>
  <si>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</si>
  <si>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</si>
  <si>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</si>
  <si>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</si>
  <si>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</si>
  <si>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</si>
  <si>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</si>
  <si>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</si>
  <si>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</si>
  <si>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</si>
  <si>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</si>
  <si>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</si>
  <si>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</si>
  <si>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</si>
  <si>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</si>
  <si>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</si>
  <si>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</si>
  <si>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</si>
  <si>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</si>
  <si>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</si>
  <si>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</si>
  <si>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</si>
  <si>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</si>
  <si>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</si>
  <si>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</si>
  <si>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</si>
  <si>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</si>
  <si>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</si>
  <si>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</si>
  <si>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</si>
  <si>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</si>
  <si>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</si>
  <si>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</si>
  <si>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</si>
  <si>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</si>
  <si>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</si>
  <si>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</si>
  <si>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</si>
  <si>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</si>
  <si>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</si>
  <si>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</si>
  <si>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</si>
  <si>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</si>
  <si>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</si>
  <si>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</si>
  <si>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</si>
  <si>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</si>
  <si>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</si>
  <si>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</si>
  <si>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</si>
  <si>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</si>
  <si>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</si>
  <si>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</si>
  <si>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</si>
  <si>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</si>
  <si>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</si>
  <si>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</si>
  <si>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</si>
  <si>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</si>
  <si>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</si>
  <si>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</si>
  <si>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</si>
  <si>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</si>
  <si>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</si>
  <si>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</si>
  <si>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</si>
  <si>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</si>
  <si>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</si>
  <si>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</si>
  <si>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</si>
  <si>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</si>
  <si>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</si>
  <si>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</si>
  <si>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</si>
  <si>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</si>
  <si>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</si>
  <si>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</si>
  <si>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</si>
  <si>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</si>
  <si>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</si>
  <si>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</si>
  <si>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</si>
  <si>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</si>
  <si>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</si>
  <si>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</si>
  <si>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</si>
  <si>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</si>
  <si>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</si>
  <si>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</si>
  <si>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</si>
  <si>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</si>
  <si>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</si>
  <si>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</si>
  <si>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</si>
  <si>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</si>
  <si>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</si>
  <si>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</si>
  <si>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</si>
  <si>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</si>
  <si>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</si>
  <si>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</si>
  <si>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</si>
  <si>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</si>
  <si>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</si>
  <si>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</si>
  <si>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</si>
  <si>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</si>
  <si>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</si>
  <si>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</si>
  <si>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</si>
  <si>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</si>
  <si>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</si>
  <si>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</si>
  <si>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</si>
  <si>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</si>
  <si>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</si>
  <si>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</si>
  <si>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</si>
  <si>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</si>
  <si>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</si>
  <si>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</si>
  <si>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</si>
  <si>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</si>
  <si>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</si>
  <si>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</si>
  <si>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</si>
  <si>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</si>
  <si>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</si>
  <si>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</si>
  <si>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</si>
  <si>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</si>
  <si>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</si>
  <si>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</si>
  <si>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</si>
  <si>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</si>
  <si>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</si>
  <si>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</si>
  <si>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</si>
  <si>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</si>
  <si>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</si>
  <si>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</si>
  <si>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</si>
  <si>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</si>
  <si>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</si>
  <si>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</si>
  <si>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</si>
  <si>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</si>
  <si>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</si>
  <si>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</si>
  <si>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</si>
  <si>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</si>
  <si>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</si>
  <si>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</si>
  <si>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</si>
  <si>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</si>
  <si>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</si>
  <si>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</si>
  <si>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</si>
  <si>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</si>
  <si>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</si>
  <si>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</si>
  <si>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</si>
  <si>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</si>
  <si>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</si>
  <si>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</si>
  <si>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</si>
  <si>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</si>
  <si>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</si>
  <si>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</si>
  <si>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</si>
  <si>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</si>
  <si>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</si>
  <si>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</si>
  <si>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</si>
  <si>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</si>
  <si>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</si>
  <si>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</si>
  <si>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</si>
  <si>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</si>
  <si>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</si>
  <si>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</si>
  <si>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</si>
  <si>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</si>
  <si>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</si>
  <si>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</si>
  <si>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</si>
  <si>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</si>
  <si>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</si>
  <si>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</si>
  <si>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</si>
  <si>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</si>
  <si>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</si>
  <si>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</si>
  <si>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</si>
  <si>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</si>
  <si>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</si>
  <si>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</si>
  <si>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</si>
  <si>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</si>
  <si>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</si>
  <si>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</si>
  <si>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</si>
  <si>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</si>
  <si>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</si>
  <si>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</si>
  <si>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</si>
  <si>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</si>
  <si>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</si>
  <si>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</si>
  <si>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</si>
  <si>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</si>
  <si>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</si>
  <si>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</si>
  <si>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</si>
  <si>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</si>
  <si>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</si>
  <si>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</si>
  <si>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</si>
  <si>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</si>
  <si>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</si>
  <si>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</si>
  <si>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</si>
  <si>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</si>
  <si>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</si>
  <si>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</si>
  <si>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</si>
  <si>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</si>
  <si>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</si>
  <si>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</si>
  <si>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</si>
  <si>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</si>
  <si>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</si>
  <si>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</si>
  <si>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</si>
  <si>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</si>
  <si>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</si>
  <si>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</si>
  <si>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</si>
  <si>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</si>
  <si>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</si>
  <si>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</si>
  <si>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</si>
  <si>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</si>
  <si>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</si>
  <si>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</si>
  <si>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</si>
  <si>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</si>
  <si>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</si>
  <si>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</si>
  <si>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</si>
  <si>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</si>
  <si>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</si>
  <si>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</si>
  <si>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</si>
  <si>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</si>
  <si>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</si>
  <si>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</si>
  <si>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</si>
  <si>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</si>
  <si>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</si>
  <si>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</si>
  <si>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</si>
  <si>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</si>
  <si>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</si>
  <si>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</si>
  <si>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</si>
  <si>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</si>
  <si>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</si>
  <si>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</si>
  <si>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</si>
  <si>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</si>
  <si>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</si>
  <si>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</si>
  <si>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</si>
  <si>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</si>
  <si>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</si>
  <si>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</si>
  <si>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</si>
  <si>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</si>
  <si>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</si>
  <si>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</si>
  <si>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</si>
  <si>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</si>
  <si>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</si>
  <si>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</si>
  <si>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</si>
  <si>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</si>
  <si>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</si>
  <si>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</si>
  <si>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</si>
  <si>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</si>
  <si>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</si>
  <si>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</si>
  <si>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</si>
  <si>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</si>
  <si>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</si>
  <si>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</si>
  <si>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</si>
  <si>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</si>
  <si>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</si>
  <si>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</si>
  <si>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</si>
  <si>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</si>
  <si>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</si>
  <si>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</si>
  <si>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</si>
  <si>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</si>
  <si>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</si>
  <si>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</si>
  <si>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</si>
  <si>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</si>
  <si>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</si>
  <si>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</si>
  <si>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</si>
  <si>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</si>
  <si>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</si>
  <si>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</si>
  <si>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</si>
  <si>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</si>
  <si>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</si>
  <si>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</si>
  <si>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</si>
  <si>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</si>
  <si>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</si>
  <si>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</si>
  <si>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</si>
  <si>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</si>
  <si>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</si>
  <si>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</si>
  <si>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</si>
  <si>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</si>
  <si>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</si>
  <si>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</si>
  <si>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</si>
  <si>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</si>
  <si>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</si>
  <si>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</si>
  <si>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</si>
  <si>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</si>
  <si>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</si>
  <si>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</si>
  <si>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</si>
  <si>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</si>
  <si>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</si>
  <si>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</si>
  <si>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</si>
  <si>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</si>
  <si>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</si>
  <si>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</si>
  <si>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</si>
  <si>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</si>
  <si>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</si>
  <si>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</si>
  <si>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</si>
  <si>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</si>
  <si>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</si>
  <si>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</si>
  <si>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</si>
  <si>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</si>
  <si>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</si>
  <si>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</si>
  <si>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</si>
  <si>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</si>
  <si>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</si>
  <si>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</si>
  <si>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</si>
  <si>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</si>
  <si>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</si>
  <si>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</si>
  <si>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</si>
  <si>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</si>
  <si>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</si>
  <si>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</si>
  <si>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</si>
  <si>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</si>
  <si>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</si>
  <si>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</si>
  <si>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</si>
  <si>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</si>
  <si>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</si>
  <si>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</si>
  <si>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</si>
  <si>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</si>
  <si>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</si>
  <si>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</si>
  <si>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</si>
  <si>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</si>
  <si>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</si>
  <si>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</si>
  <si>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</si>
  <si>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</si>
  <si>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</si>
  <si>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</si>
  <si>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</si>
  <si>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</si>
  <si>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</si>
  <si>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</si>
  <si>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</si>
  <si>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</si>
  <si>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</si>
  <si>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</si>
  <si>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</si>
  <si>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</si>
  <si>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</si>
  <si>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</si>
  <si>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</si>
  <si>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</si>
  <si>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</si>
  <si>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</si>
  <si>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</si>
  <si>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</si>
  <si>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</si>
  <si>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</si>
  <si>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</si>
  <si>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</si>
  <si>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</si>
  <si>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</si>
  <si>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</si>
  <si>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</si>
  <si>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</si>
  <si>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</si>
  <si>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</si>
  <si>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</si>
  <si>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</si>
  <si>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</si>
  <si>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</si>
  <si>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</si>
  <si>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</si>
  <si>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</si>
  <si>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</si>
  <si>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</si>
  <si>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</si>
  <si>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</si>
  <si>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</si>
  <si>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</si>
  <si>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</si>
  <si>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</si>
  <si>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</si>
  <si>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</si>
  <si>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</si>
  <si>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</si>
  <si>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</si>
  <si>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</si>
  <si>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</si>
  <si>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</si>
  <si>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</si>
  <si>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</si>
  <si>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</si>
  <si>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</si>
  <si>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</si>
  <si>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</si>
  <si>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</si>
  <si>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</si>
  <si>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</si>
  <si>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</si>
  <si>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</si>
  <si>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</si>
  <si>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</si>
  <si>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</si>
  <si>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</si>
  <si>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</si>
  <si>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</si>
  <si>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</si>
  <si>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</si>
  <si>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</si>
  <si>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</si>
  <si>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</si>
  <si>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</si>
  <si>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</si>
  <si>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</si>
  <si>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</si>
  <si>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</si>
  <si>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</si>
  <si>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</si>
  <si>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</si>
  <si>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</si>
  <si>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</si>
  <si>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</si>
  <si>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</si>
  <si>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</si>
  <si>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</si>
  <si>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</si>
  <si>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</si>
  <si>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</si>
  <si>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</si>
  <si>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</si>
  <si>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</si>
  <si>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</si>
  <si>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</si>
  <si>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</si>
  <si>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</si>
  <si>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</si>
  <si>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</si>
  <si>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</si>
  <si>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</si>
  <si>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</si>
  <si>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</si>
  <si>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</si>
  <si>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</si>
  <si>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</si>
  <si>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</si>
  <si>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</si>
  <si>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</si>
  <si>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</si>
  <si>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</si>
  <si>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</si>
  <si>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</si>
  <si>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</si>
  <si>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</si>
  <si>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</si>
  <si>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</si>
  <si>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</si>
  <si>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</si>
  <si>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</si>
  <si>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</si>
  <si>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</si>
  <si>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</si>
  <si>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</si>
  <si>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</si>
  <si>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</si>
  <si>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</si>
  <si>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</si>
  <si>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</si>
  <si>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</si>
  <si>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</si>
  <si>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</si>
  <si>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</si>
  <si>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</si>
  <si>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</si>
  <si>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</si>
  <si>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</si>
  <si>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</si>
  <si>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</si>
  <si>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</si>
  <si>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</si>
  <si>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</si>
  <si>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</si>
  <si>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</si>
  <si>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</si>
  <si>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</si>
  <si>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</si>
  <si>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</si>
  <si>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</si>
  <si>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</si>
  <si>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</si>
  <si>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</si>
  <si>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</si>
  <si>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</si>
  <si>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</si>
  <si>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</si>
  <si>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</si>
  <si>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</si>
  <si>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</si>
  <si>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</si>
  <si>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</si>
  <si>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</si>
  <si>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</si>
  <si>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</si>
  <si>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</si>
  <si>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</si>
  <si>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</si>
  <si>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</si>
  <si>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</si>
  <si>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</si>
  <si>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</si>
  <si>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</si>
  <si>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</si>
  <si>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</si>
  <si>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</si>
  <si>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</si>
  <si>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</si>
  <si>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</si>
  <si>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</si>
  <si>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</si>
  <si>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</si>
  <si>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</si>
  <si>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</si>
  <si>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</si>
  <si>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</si>
  <si>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</si>
  <si>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</si>
  <si>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</si>
  <si>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</si>
  <si>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</si>
  <si>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</si>
  <si>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</si>
  <si>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</si>
  <si>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</si>
  <si>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</si>
  <si>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</si>
  <si>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</si>
  <si>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</si>
  <si>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</si>
  <si>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</si>
  <si>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</si>
  <si>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</si>
  <si>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</si>
  <si>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</si>
  <si>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</si>
  <si>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</si>
  <si>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</si>
  <si>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</si>
  <si>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</si>
  <si>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</si>
  <si>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</si>
  <si>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</si>
  <si>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</si>
  <si>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</si>
  <si>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</si>
  <si>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</si>
  <si>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</si>
  <si>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</si>
  <si>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</si>
  <si>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</si>
  <si>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</si>
  <si>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</si>
  <si>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</si>
  <si>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</si>
  <si>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</si>
  <si>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</si>
  <si>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</si>
  <si>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</si>
  <si>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</si>
  <si>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</si>
  <si>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</si>
  <si>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</si>
  <si>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</si>
  <si>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</si>
  <si>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</si>
  <si>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</si>
  <si>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</si>
  <si>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</si>
  <si>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</si>
  <si>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</si>
  <si>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</si>
  <si>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</si>
  <si>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</si>
  <si>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</si>
  <si>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</si>
  <si>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</si>
  <si>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</si>
  <si>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</si>
  <si>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</si>
  <si>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</si>
  <si>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</si>
  <si>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</si>
  <si>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</si>
  <si>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</si>
  <si>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</si>
  <si>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</si>
  <si>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</si>
  <si>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</si>
  <si>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</si>
  <si>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</si>
  <si>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</si>
  <si>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</si>
  <si>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</si>
  <si>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</si>
  <si>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</si>
  <si>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</si>
  <si>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</si>
  <si>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</si>
  <si>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</si>
  <si>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</si>
  <si>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</si>
  <si>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</si>
  <si>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</si>
  <si>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</si>
  <si>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</si>
  <si>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</si>
  <si>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</si>
  <si>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</si>
  <si>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</si>
  <si>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</si>
  <si>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</si>
  <si>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</si>
  <si>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</si>
  <si>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</si>
  <si>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</si>
  <si>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</si>
  <si>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</si>
  <si>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</si>
  <si>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</si>
  <si>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</si>
  <si>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</si>
  <si>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</si>
  <si>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</si>
  <si>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</si>
  <si>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</si>
  <si>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</si>
  <si>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</si>
  <si>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</si>
  <si>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</si>
  <si>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</si>
  <si>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</si>
  <si>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</si>
  <si>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</si>
  <si>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</si>
  <si>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</si>
  <si>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</si>
  <si>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</si>
  <si>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</si>
  <si>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</si>
  <si>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</si>
  <si>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</si>
  <si>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</si>
  <si>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</si>
  <si>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</si>
  <si>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</si>
  <si>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</si>
  <si>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</si>
  <si>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</si>
  <si>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</si>
  <si>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</si>
  <si>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</si>
  <si>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</si>
  <si>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</si>
  <si>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</si>
  <si>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</si>
  <si>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</si>
  <si>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</si>
  <si>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</si>
  <si>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</si>
  <si>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</si>
  <si>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</si>
  <si>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</si>
  <si>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</si>
  <si>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</si>
  <si>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</si>
  <si>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</si>
  <si>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</si>
  <si>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</si>
  <si>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</si>
  <si>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</si>
  <si>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</si>
  <si>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</si>
  <si>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</si>
  <si>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</si>
  <si>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</si>
  <si>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</si>
  <si>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</si>
  <si>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</si>
  <si>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</si>
  <si>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</si>
  <si>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</si>
  <si>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</si>
  <si>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</si>
  <si>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</si>
  <si>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</si>
  <si>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</si>
  <si>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</si>
  <si>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</si>
  <si>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</si>
  <si>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</si>
  <si>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</si>
  <si>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</si>
  <si>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</si>
  <si>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</si>
  <si>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</si>
  <si>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</si>
  <si>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</si>
  <si>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</si>
  <si>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</si>
  <si>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</si>
  <si>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</si>
  <si>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</si>
  <si>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</si>
  <si>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</si>
  <si>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</si>
  <si>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</si>
  <si>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</si>
  <si>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</si>
  <si>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</si>
  <si>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</si>
  <si>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</si>
  <si>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</si>
  <si>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</si>
  <si>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</si>
  <si>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</si>
  <si>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</si>
  <si>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</si>
  <si>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</si>
  <si>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</si>
  <si>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</si>
  <si>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</si>
  <si>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</si>
  <si>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</si>
  <si>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</si>
  <si>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</si>
  <si>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</si>
  <si>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</si>
  <si>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</si>
  <si>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</si>
  <si>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</si>
  <si>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</si>
  <si>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</si>
  <si>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</si>
  <si>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</si>
  <si>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</si>
  <si>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</si>
  <si>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</si>
  <si>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</si>
  <si>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</si>
  <si>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</si>
  <si>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</si>
  <si>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</si>
  <si>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</si>
  <si>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</si>
  <si>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</si>
  <si>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</si>
  <si>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</si>
  <si>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</si>
  <si>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</si>
  <si>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</si>
  <si>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</si>
  <si>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</si>
  <si>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</si>
  <si>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</si>
  <si>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</si>
  <si>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</si>
  <si>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</si>
  <si>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</si>
  <si>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</si>
  <si>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</si>
  <si>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</si>
  <si>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</si>
  <si>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</si>
  <si>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</si>
  <si>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</si>
  <si>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</si>
  <si>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</si>
  <si>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</si>
  <si>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</si>
  <si>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</si>
  <si>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</si>
  <si>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</si>
  <si>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</si>
  <si>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</si>
  <si>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</si>
  <si>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</si>
  <si>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</si>
  <si>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</si>
  <si>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</si>
  <si>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</si>
  <si>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</si>
  <si>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</si>
  <si>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</si>
  <si>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</si>
  <si>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</si>
  <si>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</si>
  <si>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</si>
  <si>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</si>
  <si>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</si>
  <si>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</si>
  <si>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</si>
  <si>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</si>
  <si>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</si>
  <si>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</si>
  <si>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</si>
  <si>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</si>
  <si>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</si>
  <si>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</si>
  <si>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</si>
  <si>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</si>
  <si>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</si>
  <si>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</si>
  <si>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</si>
  <si>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</si>
  <si>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</si>
  <si>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</si>
  <si>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</si>
  <si>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</si>
  <si>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</si>
  <si>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</si>
  <si>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</si>
  <si>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</si>
  <si>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</si>
  <si>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</si>
  <si>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</si>
  <si>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</si>
  <si>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</si>
  <si>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</si>
  <si>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</si>
  <si>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</si>
  <si>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</si>
  <si>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</si>
  <si>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</si>
  <si>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</si>
  <si>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</si>
  <si>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</si>
  <si>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</si>
  <si>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</si>
  <si>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</si>
  <si>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</si>
  <si>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</si>
  <si>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</si>
  <si>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</si>
  <si>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</si>
  <si>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</si>
  <si>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</si>
  <si>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</si>
  <si>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</si>
  <si>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</si>
  <si>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</si>
  <si>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</si>
  <si>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</si>
  <si>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</si>
  <si>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</si>
  <si>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</si>
  <si>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</si>
  <si>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</si>
  <si>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</si>
  <si>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</si>
  <si>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</si>
  <si>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</si>
  <si>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</si>
  <si>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</si>
  <si>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</si>
  <si>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</si>
  <si>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</si>
  <si>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</si>
  <si>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</si>
  <si>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</si>
  <si>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</si>
  <si>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</si>
  <si>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</si>
  <si>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</si>
  <si>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</si>
  <si>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</si>
  <si>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</si>
  <si>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</si>
  <si>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</si>
  <si>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</si>
  <si>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</si>
  <si>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</si>
  <si>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</si>
  <si>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</si>
  <si>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</si>
  <si>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</si>
  <si>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</si>
  <si>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</si>
  <si>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</si>
  <si>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</si>
  <si>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</si>
  <si>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</si>
  <si>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</si>
  <si>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</si>
  <si>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</si>
  <si>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</si>
  <si>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</si>
  <si>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</si>
  <si>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</si>
  <si>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</si>
  <si>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</si>
  <si>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</si>
  <si>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</si>
  <si>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</si>
  <si>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</si>
  <si>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</si>
  <si>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</si>
  <si>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</si>
  <si>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</si>
  <si>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</si>
  <si>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</si>
  <si>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</si>
  <si>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</si>
  <si>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</si>
  <si>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</si>
  <si>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</si>
  <si>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</si>
  <si>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</si>
  <si>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</si>
  <si>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</si>
  <si>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</si>
  <si>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</si>
  <si>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</si>
  <si>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</si>
  <si>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</si>
  <si>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</si>
  <si>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</si>
  <si>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</si>
  <si>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</si>
  <si>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</si>
  <si>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</si>
  <si>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</si>
  <si>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</si>
  <si>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</si>
  <si>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</si>
  <si>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</si>
  <si>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</si>
  <si>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</si>
  <si>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</si>
  <si>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</si>
  <si>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</si>
  <si>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</si>
  <si>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</si>
  <si>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</si>
  <si>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</si>
  <si>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</si>
  <si>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</si>
  <si>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</si>
  <si>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</si>
  <si>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</si>
  <si>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</si>
  <si>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</si>
  <si>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</si>
  <si>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</si>
  <si>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</si>
  <si>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</si>
  <si>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</si>
  <si>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</si>
  <si>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</si>
  <si>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</si>
  <si>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</si>
  <si>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</si>
  <si>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</si>
  <si>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</si>
  <si>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</si>
  <si>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</si>
  <si>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</si>
  <si>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</si>
  <si>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</si>
  <si>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</si>
  <si>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</si>
  <si>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</si>
  <si>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</si>
  <si>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</si>
  <si>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</si>
  <si>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</si>
  <si>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</si>
  <si>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</si>
  <si>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</si>
  <si>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</si>
  <si>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</si>
  <si>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</si>
  <si>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</si>
  <si>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</si>
  <si>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</si>
  <si>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</si>
  <si>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</si>
  <si>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</si>
  <si>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</si>
  <si>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</si>
  <si>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</si>
  <si>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</si>
  <si>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</si>
  <si>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</si>
  <si>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</si>
  <si>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</si>
  <si>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</si>
  <si>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</si>
  <si>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</si>
  <si>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</si>
  <si>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</si>
  <si>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</si>
  <si>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</si>
  <si>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</si>
  <si>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</si>
  <si>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</si>
  <si>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</si>
  <si>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</si>
  <si>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</si>
  <si>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</si>
  <si>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</si>
  <si>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</si>
  <si>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</si>
  <si>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</si>
  <si>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</si>
  <si>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</si>
  <si>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</si>
  <si>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</si>
  <si>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</si>
  <si>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</si>
  <si>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</si>
  <si>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</si>
  <si>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</si>
  <si>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</si>
  <si>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</si>
  <si>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</si>
  <si>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</si>
  <si>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</si>
  <si>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</si>
  <si>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</si>
  <si>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</si>
  <si>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</si>
  <si>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</si>
  <si>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</si>
  <si>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</si>
  <si>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</si>
  <si>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</si>
  <si>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</si>
  <si>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</si>
  <si>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</si>
  <si>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</si>
  <si>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</si>
  <si>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</si>
  <si>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</si>
  <si>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</si>
  <si>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</si>
  <si>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</si>
  <si>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</si>
  <si>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</si>
  <si>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</si>
  <si>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</si>
  <si>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</si>
  <si>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</si>
  <si>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</si>
  <si>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</si>
  <si>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</si>
  <si>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</si>
  <si>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</si>
  <si>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</si>
  <si>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</si>
  <si>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</si>
  <si>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</si>
  <si>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</si>
  <si>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</si>
  <si>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</si>
  <si>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</si>
  <si>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</si>
  <si>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</si>
  <si>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</si>
  <si>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</si>
  <si>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</si>
  <si>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</si>
  <si>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</si>
  <si>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</si>
  <si>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</si>
  <si>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</si>
  <si>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</si>
  <si>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</si>
  <si>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</si>
  <si>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</si>
  <si>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</si>
  <si>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</si>
  <si>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</si>
  <si>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</si>
  <si>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</si>
  <si>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</si>
  <si>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</si>
  <si>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</si>
  <si>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</si>
  <si>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</si>
  <si>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</si>
  <si>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</si>
  <si>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</si>
  <si>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</si>
  <si>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</si>
  <si>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</si>
  <si>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</si>
  <si>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</si>
  <si>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</si>
  <si>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</si>
  <si>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</si>
  <si>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</si>
  <si>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</si>
  <si>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</si>
  <si>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</si>
  <si>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</si>
  <si>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</si>
  <si>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</si>
  <si>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</si>
  <si>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</si>
  <si>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</si>
  <si>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</si>
  <si>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</si>
  <si>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</si>
  <si>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</si>
  <si>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</si>
  <si>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</si>
  <si>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</si>
  <si>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</si>
  <si>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</si>
  <si>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</si>
  <si>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</si>
  <si>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</si>
  <si>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</si>
  <si>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</si>
  <si>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</si>
  <si>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</si>
  <si>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</si>
  <si>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</si>
  <si>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</si>
  <si>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</si>
  <si>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</si>
  <si>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</si>
  <si>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</si>
  <si>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</si>
  <si>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</si>
  <si>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</si>
  <si>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</si>
  <si>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</si>
  <si>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</si>
  <si>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</si>
  <si>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</si>
  <si>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</si>
  <si>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</si>
  <si>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</si>
  <si>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</si>
  <si>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</si>
  <si>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</si>
  <si>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</si>
  <si>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</si>
  <si>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</si>
  <si>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</si>
  <si>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</si>
  <si>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</si>
  <si>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</si>
  <si>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</si>
  <si>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</si>
  <si>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</si>
  <si>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</si>
  <si>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</si>
  <si>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</si>
  <si>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</si>
  <si>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</si>
  <si>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</si>
  <si>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</si>
  <si>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</si>
  <si>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</si>
  <si>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</si>
  <si>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</si>
  <si>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</si>
  <si>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</si>
  <si>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</si>
  <si>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</si>
  <si>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</si>
  <si>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</si>
  <si>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</si>
  <si>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</si>
  <si>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</si>
  <si>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</si>
  <si>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</si>
  <si>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</si>
  <si>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</si>
  <si>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</si>
  <si>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</si>
  <si>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</si>
  <si>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</si>
  <si>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</si>
  <si>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</si>
  <si>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</si>
  <si>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</si>
  <si>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</si>
  <si>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</si>
  <si>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</si>
  <si>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</si>
  <si>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</si>
  <si>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</si>
  <si>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</si>
  <si>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</si>
  <si>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</si>
  <si>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</si>
  <si>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</si>
  <si>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</si>
  <si>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</si>
  <si>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</si>
  <si>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</si>
  <si>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</si>
  <si>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</si>
  <si>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</si>
  <si>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</si>
  <si>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</si>
  <si>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</si>
  <si>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</si>
  <si>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</si>
  <si>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</si>
  <si>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</si>
  <si>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</si>
  <si>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</si>
  <si>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</si>
  <si>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</si>
  <si>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</si>
  <si>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</si>
  <si>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</si>
  <si>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</si>
  <si>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</si>
  <si>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</si>
  <si>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</si>
  <si>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</si>
  <si>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</si>
  <si>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</si>
  <si>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</si>
  <si>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</si>
  <si>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</si>
  <si>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</si>
  <si>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</si>
  <si>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</si>
  <si>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</si>
  <si>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</si>
  <si>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</si>
  <si>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</si>
  <si>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</si>
  <si>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</si>
  <si>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</si>
  <si>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</si>
  <si>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</si>
  <si>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</si>
  <si>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</si>
  <si>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</si>
  <si>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</si>
  <si>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</si>
  <si>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</si>
  <si>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</si>
  <si>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</si>
  <si>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</si>
  <si>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</si>
  <si>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</si>
  <si>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</si>
  <si>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</si>
  <si>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</si>
  <si>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</si>
  <si>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</si>
  <si>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</si>
  <si>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</si>
  <si>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</si>
  <si>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</si>
  <si>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</si>
  <si>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</si>
  <si>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</si>
  <si>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</si>
  <si>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</si>
  <si>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</si>
  <si>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</si>
  <si>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</si>
  <si>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</si>
  <si>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</si>
  <si>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</si>
  <si>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</si>
  <si>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</si>
  <si>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</si>
  <si>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</si>
  <si>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</si>
  <si>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</si>
  <si>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</si>
  <si>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</si>
  <si>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</si>
  <si>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</si>
  <si>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</si>
  <si>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</si>
  <si>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</si>
  <si>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</si>
  <si>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</si>
  <si>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</si>
  <si>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</si>
  <si>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</si>
  <si>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</si>
  <si>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</si>
  <si>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</si>
  <si>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</si>
  <si>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</si>
  <si>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</si>
  <si>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</si>
  <si>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</si>
  <si>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</si>
  <si>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</si>
  <si>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</si>
  <si>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</si>
  <si>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</si>
  <si>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</si>
  <si>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</si>
  <si>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</si>
  <si>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</si>
  <si>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</si>
  <si>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</si>
  <si>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</si>
  <si>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</si>
  <si>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</si>
  <si>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</si>
  <si>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</si>
  <si>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</si>
  <si>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</si>
  <si>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</si>
  <si>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</si>
  <si>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</si>
  <si>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</si>
  <si>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</si>
  <si>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</si>
  <si>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</si>
  <si>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</si>
  <si>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</si>
  <si>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</si>
  <si>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</si>
  <si>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</si>
  <si>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</si>
  <si>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</si>
  <si>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</si>
  <si>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</si>
  <si>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</si>
  <si>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</si>
  <si>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</si>
  <si>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</si>
  <si>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</si>
  <si>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</si>
  <si>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</si>
  <si>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</si>
  <si>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</si>
  <si>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</si>
  <si>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</si>
  <si>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</si>
  <si>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</si>
  <si>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</si>
  <si>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</si>
  <si>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</si>
  <si>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</si>
  <si>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</si>
  <si>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</si>
  <si>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</si>
  <si>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</si>
  <si>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</si>
  <si>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</si>
  <si>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</si>
  <si>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</si>
  <si>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</si>
  <si>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</si>
  <si>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</si>
  <si>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</si>
  <si>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</si>
  <si>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</si>
  <si>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</si>
  <si>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</si>
  <si>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</si>
  <si>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</si>
  <si>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</si>
  <si>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</si>
  <si>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</si>
  <si>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</si>
  <si>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</si>
  <si>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</si>
  <si>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</si>
  <si>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</si>
  <si>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</si>
  <si>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</si>
  <si>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</si>
  <si>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</si>
  <si>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</si>
  <si>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</si>
  <si>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</si>
  <si>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</si>
  <si>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</si>
  <si>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</si>
  <si>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</si>
  <si>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</si>
  <si>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</si>
  <si>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</si>
  <si>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</si>
  <si>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</si>
  <si>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</si>
  <si>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</si>
  <si>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</si>
  <si>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</si>
  <si>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</si>
  <si>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</si>
  <si>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</si>
  <si>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</si>
  <si>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</si>
  <si>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</si>
  <si>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</si>
  <si>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</si>
  <si>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</si>
  <si>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</si>
  <si>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</si>
  <si>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</si>
  <si>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</si>
  <si>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</si>
  <si>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</si>
  <si>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</si>
  <si>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</si>
  <si>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</si>
  <si>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</si>
  <si>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</si>
  <si>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</si>
  <si>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</si>
  <si>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</si>
  <si>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</si>
  <si>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</si>
  <si>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</si>
  <si>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</si>
  <si>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</si>
  <si>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</si>
  <si>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</si>
  <si>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</si>
  <si>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</si>
  <si>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</si>
  <si>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</si>
  <si>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</si>
  <si>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</si>
  <si>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</si>
  <si>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</si>
  <si>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</si>
  <si>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</si>
  <si>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</si>
  <si>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</si>
  <si>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</si>
  <si>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</si>
  <si>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</si>
  <si>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</si>
  <si>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</si>
  <si>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</si>
  <si>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</si>
  <si>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</si>
  <si>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</si>
  <si>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</si>
  <si>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</si>
  <si>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</si>
  <si>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</si>
  <si>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</si>
  <si>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</si>
  <si>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</si>
  <si>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</si>
  <si>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</si>
  <si>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</si>
  <si>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</si>
  <si>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</si>
  <si>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</si>
  <si>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</si>
  <si>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</si>
  <si>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</si>
  <si>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</si>
  <si>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</si>
  <si>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</si>
  <si>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</si>
  <si>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</si>
  <si>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</si>
  <si>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</si>
  <si>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</si>
  <si>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</si>
  <si>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</si>
  <si>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</si>
  <si>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</si>
  <si>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</si>
  <si>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</si>
  <si>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</si>
  <si>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</si>
  <si>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</si>
  <si>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</si>
  <si>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</si>
  <si>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</si>
  <si>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</si>
  <si>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</si>
  <si>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</si>
  <si>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</si>
  <si>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</si>
  <si>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</si>
  <si>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</si>
  <si>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</si>
  <si>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</si>
  <si>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</si>
  <si>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</si>
  <si>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</si>
  <si>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</si>
  <si>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</si>
  <si>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</si>
  <si>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</si>
  <si>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</si>
  <si>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</si>
  <si>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</si>
  <si>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</si>
  <si>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</si>
  <si>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</si>
  <si>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</si>
  <si>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</si>
  <si>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</si>
  <si>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</si>
  <si>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</si>
  <si>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</si>
  <si>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</si>
  <si>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</si>
  <si>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</si>
  <si>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</si>
  <si>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</si>
  <si>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</si>
  <si>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</si>
  <si>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</si>
  <si>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</si>
  <si>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</si>
  <si>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</si>
  <si>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</si>
  <si>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</si>
  <si>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</si>
  <si>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</si>
  <si>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</si>
  <si>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</si>
  <si>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</si>
  <si>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</si>
  <si>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</si>
  <si>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</si>
  <si>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</si>
  <si>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</si>
  <si>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</si>
  <si>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</si>
  <si>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</si>
  <si>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</si>
  <si>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</si>
  <si>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</si>
  <si>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</si>
  <si>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</si>
  <si>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</si>
  <si>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</si>
  <si>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</si>
  <si>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</si>
  <si>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</si>
  <si>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</si>
  <si>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</si>
  <si>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</si>
  <si>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</si>
  <si>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</si>
  <si>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</si>
  <si>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</si>
  <si>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</si>
  <si>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</si>
  <si>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</si>
  <si>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</si>
  <si>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</si>
  <si>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</si>
  <si>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</si>
  <si>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</si>
  <si>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</si>
  <si>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</si>
  <si>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</si>
  <si>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</si>
  <si>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</si>
  <si>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</si>
  <si>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</si>
  <si>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</si>
  <si>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</si>
  <si>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</si>
  <si>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</si>
  <si>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</si>
  <si>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</si>
  <si>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</si>
  <si>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</si>
  <si>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</si>
  <si>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</si>
  <si>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</si>
  <si>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</si>
  <si>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</si>
  <si>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</si>
  <si>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</si>
  <si>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</si>
  <si>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</si>
  <si>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</si>
  <si>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</si>
  <si>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</si>
  <si>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</si>
  <si>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</si>
  <si>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</si>
  <si>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</si>
  <si>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</si>
  <si>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</si>
  <si>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</si>
  <si>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</si>
  <si>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</si>
  <si>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</si>
  <si>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</si>
  <si>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</si>
  <si>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</si>
  <si>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</si>
  <si>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</si>
  <si>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</si>
  <si>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</si>
  <si>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</si>
  <si>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</si>
  <si>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</si>
  <si>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</si>
  <si>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</si>
  <si>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</si>
  <si>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</si>
  <si>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</si>
  <si>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</si>
  <si>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</si>
  <si>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</si>
  <si>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</si>
  <si>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</si>
  <si>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</si>
  <si>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</si>
  <si>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</si>
  <si>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</si>
  <si>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</si>
  <si>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</si>
  <si>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</si>
  <si>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</si>
  <si>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</si>
  <si>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</si>
  <si>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</si>
  <si>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</si>
  <si>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</si>
  <si>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</si>
  <si>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</si>
  <si>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</si>
  <si>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</si>
  <si>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</si>
  <si>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</si>
  <si>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</si>
  <si>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</si>
  <si>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</si>
  <si>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</si>
  <si>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</si>
  <si>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</si>
  <si>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</si>
  <si>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</si>
  <si>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</si>
  <si>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</si>
  <si>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</si>
  <si>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</si>
  <si>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</si>
  <si>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</si>
  <si>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</si>
  <si>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</si>
  <si>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</si>
  <si>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</si>
  <si>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</si>
  <si>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</si>
  <si>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</si>
  <si>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</si>
  <si>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</si>
  <si>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</si>
  <si>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</si>
  <si>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</si>
  <si>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</si>
  <si>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</si>
  <si>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</si>
  <si>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</si>
  <si>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</si>
  <si>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</si>
  <si>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</si>
  <si>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</si>
  <si>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</si>
  <si>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</si>
  <si>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</si>
  <si>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</si>
  <si>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</si>
  <si>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</si>
  <si>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</si>
  <si>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</si>
  <si>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</si>
  <si>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</si>
  <si>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</si>
  <si>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</si>
  <si>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</si>
  <si>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</si>
  <si>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</si>
  <si>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</si>
  <si>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</si>
  <si>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</si>
  <si>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</si>
  <si>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</si>
  <si>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</si>
  <si>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</si>
  <si>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</si>
  <si>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</si>
  <si>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</si>
  <si>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</si>
  <si>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</si>
  <si>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</si>
  <si>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</si>
  <si>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</si>
  <si>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</si>
  <si>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</si>
  <si>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</si>
  <si>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</si>
  <si>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</si>
  <si>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</si>
  <si>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</si>
  <si>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</si>
  <si>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</si>
  <si>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</si>
  <si>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</si>
  <si>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</si>
  <si>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</si>
  <si>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</si>
  <si>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</si>
  <si>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</si>
  <si>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</si>
  <si>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</si>
  <si>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</si>
  <si>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</si>
  <si>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</si>
  <si>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</si>
  <si>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</si>
  <si>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</si>
  <si>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</si>
  <si>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</si>
  <si>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</si>
  <si>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</si>
  <si>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</si>
  <si>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</si>
  <si>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</si>
  <si>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</si>
  <si>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</si>
  <si>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</si>
  <si>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</si>
  <si>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</si>
  <si>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</si>
  <si>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</si>
  <si>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</si>
  <si>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</si>
  <si>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</si>
  <si>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</si>
  <si>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</si>
  <si>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</si>
  <si>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</si>
  <si>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</si>
  <si>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</si>
  <si>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</si>
  <si>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</si>
  <si>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</si>
  <si>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</si>
  <si>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</si>
  <si>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</si>
  <si>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</si>
  <si>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</si>
  <si>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</si>
  <si>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</si>
  <si>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</si>
  <si>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</si>
  <si>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</si>
  <si>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</si>
  <si>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</si>
  <si>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</si>
  <si>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</si>
  <si>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</si>
  <si>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</si>
  <si>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</si>
  <si>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</si>
  <si>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</si>
  <si>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</si>
  <si>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</si>
  <si>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</si>
  <si>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</si>
  <si>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</si>
  <si>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</si>
  <si>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</si>
  <si>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</si>
  <si>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</si>
  <si>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</si>
  <si>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</si>
  <si>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</si>
  <si>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</si>
  <si>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</si>
  <si>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</si>
  <si>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</si>
  <si>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</si>
  <si>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</si>
  <si>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</si>
  <si>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</si>
  <si>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</si>
  <si>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</si>
  <si>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</si>
  <si>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</si>
  <si>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</si>
  <si>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</si>
  <si>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</si>
  <si>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</si>
  <si>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</si>
  <si>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</si>
  <si>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</si>
  <si>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</si>
  <si>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</si>
  <si>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</si>
  <si>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</si>
  <si>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</si>
  <si>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</si>
  <si>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</si>
  <si>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</si>
  <si>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</si>
  <si>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</si>
  <si>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</si>
  <si>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</si>
  <si>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</si>
  <si>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</si>
  <si>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</si>
  <si>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</si>
  <si>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</si>
  <si>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</si>
  <si>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</si>
  <si>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</si>
  <si>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</si>
  <si>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</si>
  <si>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</si>
  <si>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</si>
  <si>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</si>
  <si>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</si>
  <si>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</si>
  <si>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</si>
  <si>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</si>
  <si>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</si>
  <si>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</si>
  <si>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</si>
  <si>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</si>
  <si>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</si>
  <si>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</si>
  <si>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</si>
  <si>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</si>
  <si>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</si>
  <si>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</si>
  <si>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</si>
  <si>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</si>
  <si>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</si>
  <si>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</si>
  <si>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</si>
  <si>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</si>
  <si>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</si>
  <si>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</si>
  <si>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</si>
  <si>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</si>
  <si>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</si>
  <si>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</si>
  <si>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</si>
  <si>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</si>
  <si>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</si>
  <si>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</si>
  <si>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</si>
  <si>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</si>
  <si>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</si>
  <si>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</si>
  <si>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</si>
  <si>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</si>
  <si>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</si>
  <si>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</si>
  <si>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</si>
  <si>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</si>
  <si>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</si>
  <si>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</si>
  <si>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</si>
  <si>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</si>
  <si>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</si>
  <si>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</si>
  <si>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</si>
  <si>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</si>
  <si>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</si>
  <si>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</si>
  <si>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</si>
  <si>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</si>
  <si>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</si>
  <si>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</si>
  <si>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</si>
  <si>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</si>
  <si>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</si>
  <si>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</si>
  <si>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</si>
  <si>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</si>
  <si>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</si>
  <si>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</si>
  <si>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</si>
  <si>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</si>
  <si>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</si>
  <si>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</si>
  <si>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</si>
  <si>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</si>
  <si>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</si>
  <si>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</si>
  <si>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</si>
  <si>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</si>
  <si>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</si>
  <si>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</si>
  <si>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</si>
  <si>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</si>
  <si>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</si>
  <si>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</si>
  <si>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</si>
  <si>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</si>
  <si>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</si>
  <si>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</si>
  <si>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</si>
  <si>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</si>
  <si>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</si>
  <si>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</si>
  <si>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</si>
  <si>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</si>
  <si>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</si>
  <si>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</si>
  <si>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</si>
  <si>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</si>
  <si>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</si>
  <si>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</si>
  <si>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</si>
  <si>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</si>
  <si>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</si>
  <si>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</si>
  <si>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</si>
  <si>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</si>
  <si>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</si>
  <si>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</si>
  <si>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</si>
  <si>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</si>
  <si>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</si>
  <si>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</si>
  <si>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</si>
  <si>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</si>
  <si>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</si>
  <si>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</si>
  <si>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</si>
  <si>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</si>
  <si>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</si>
  <si>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</si>
  <si>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</si>
  <si>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</si>
  <si>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</si>
  <si>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</si>
  <si>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</si>
  <si>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</si>
  <si>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</si>
  <si>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</si>
  <si>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</si>
  <si>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</si>
  <si>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</si>
  <si>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</si>
  <si>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</si>
  <si>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</si>
  <si>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</si>
  <si>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</si>
  <si>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</si>
  <si>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</si>
  <si>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</si>
  <si>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</si>
  <si>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</si>
  <si>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</si>
  <si>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</si>
  <si>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</si>
  <si>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</si>
  <si>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</si>
  <si>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</si>
  <si>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</si>
  <si>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</si>
  <si>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</si>
  <si>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</si>
  <si>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</si>
  <si>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</si>
  <si>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</si>
  <si>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</si>
  <si>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</si>
  <si>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</si>
  <si>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</si>
  <si>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</si>
  <si>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</si>
  <si>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</si>
  <si>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</si>
  <si>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</si>
  <si>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</si>
  <si>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</si>
  <si>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</si>
  <si>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</si>
  <si>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</si>
  <si>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</si>
  <si>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</si>
  <si>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</si>
  <si>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</si>
  <si>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</si>
  <si>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</si>
  <si>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</si>
  <si>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</si>
  <si>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</si>
  <si>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</si>
  <si>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</si>
  <si>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</si>
  <si>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</si>
  <si>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</si>
  <si>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</si>
  <si>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</si>
  <si>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</si>
  <si>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</si>
  <si>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</si>
  <si>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</si>
  <si>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</si>
  <si>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</si>
  <si>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</si>
  <si>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</si>
  <si>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</si>
  <si>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</si>
  <si>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</si>
  <si>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</si>
  <si>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</si>
  <si>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</si>
  <si>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</si>
  <si>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</si>
  <si>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</si>
  <si>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</si>
  <si>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</si>
  <si>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</si>
  <si>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</si>
  <si>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</si>
  <si>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</si>
  <si>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</si>
  <si>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</si>
  <si>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</si>
  <si>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</si>
  <si>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</si>
  <si>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</si>
  <si>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</si>
  <si>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</si>
  <si>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</si>
  <si>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</si>
  <si>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</si>
  <si>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</si>
  <si>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</si>
  <si>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</si>
  <si>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</si>
  <si>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</si>
  <si>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</si>
  <si>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</si>
  <si>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</si>
  <si>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</si>
  <si>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</si>
  <si>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</si>
  <si>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</si>
  <si>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</si>
  <si>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</si>
  <si>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</si>
  <si>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</si>
  <si>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</si>
  <si>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</si>
  <si>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</si>
  <si>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</si>
  <si>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</si>
  <si>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</si>
  <si>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</si>
  <si>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</si>
  <si>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</si>
  <si>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</si>
  <si>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</si>
  <si>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</si>
  <si>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</si>
  <si>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</si>
  <si>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</si>
  <si>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</si>
  <si>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</si>
  <si>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</si>
  <si>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</si>
  <si>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</si>
  <si>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</si>
  <si>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</si>
  <si>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</si>
  <si>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</si>
  <si>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</si>
  <si>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</si>
  <si>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</si>
  <si>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</si>
  <si>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</si>
  <si>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</si>
  <si>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</si>
  <si>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</si>
  <si>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</si>
  <si>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</si>
  <si>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</si>
  <si>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</si>
  <si>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</si>
  <si>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</si>
  <si>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</si>
  <si>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</si>
  <si>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</si>
  <si>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</si>
  <si>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</si>
  <si>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</si>
  <si>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</si>
  <si>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</si>
  <si>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</si>
  <si>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</si>
  <si>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</si>
  <si>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</si>
  <si>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</si>
  <si>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</si>
  <si>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</si>
  <si>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</si>
  <si>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</si>
  <si>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</si>
  <si>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</si>
  <si>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</si>
  <si>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</si>
  <si>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</si>
  <si>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</si>
  <si>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</si>
  <si>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</si>
  <si>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</si>
  <si>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</si>
  <si>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</si>
  <si>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</si>
  <si>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</si>
  <si>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</si>
  <si>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</si>
  <si>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</si>
  <si>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</si>
  <si>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</si>
  <si>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</si>
  <si>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</si>
  <si>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</si>
  <si>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</si>
  <si>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</si>
  <si>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</si>
  <si>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</si>
  <si>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</si>
  <si>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</si>
  <si>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</si>
  <si>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</si>
  <si>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</si>
  <si>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</si>
  <si>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</si>
  <si>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</si>
  <si>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</si>
  <si>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</si>
  <si>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</si>
  <si>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</si>
  <si>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</si>
  <si>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</si>
  <si>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</si>
  <si>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</si>
  <si>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</si>
  <si>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</si>
  <si>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</si>
  <si>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</si>
  <si>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</si>
  <si>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</si>
  <si>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</si>
  <si>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</si>
  <si>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</si>
  <si>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</si>
  <si>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</si>
  <si>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</si>
  <si>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</si>
  <si>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</si>
  <si>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</si>
  <si>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</si>
  <si>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</si>
  <si>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</si>
  <si>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</si>
  <si>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</si>
  <si>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</si>
  <si>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</si>
  <si>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</si>
  <si>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</si>
  <si>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</si>
  <si>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</si>
  <si>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</si>
  <si>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</si>
  <si>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</si>
  <si>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</si>
  <si>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</si>
  <si>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</si>
  <si>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</si>
  <si>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</si>
  <si>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</si>
  <si>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</si>
  <si>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</si>
  <si>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</si>
  <si>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</si>
  <si>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</si>
  <si>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</si>
  <si>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</si>
  <si>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</si>
  <si>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</si>
  <si>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</si>
  <si>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</si>
  <si>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</si>
  <si>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</si>
  <si>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</si>
  <si>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</si>
  <si>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</si>
  <si>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</si>
  <si>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</si>
  <si>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</si>
  <si>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</si>
  <si>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</si>
  <si>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</si>
  <si>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</si>
  <si>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</si>
  <si>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</si>
  <si>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</si>
  <si>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</si>
  <si>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</si>
  <si>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</si>
  <si>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</si>
  <si>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</si>
  <si>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</si>
  <si>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</si>
  <si>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</si>
  <si>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</si>
  <si>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</si>
  <si>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</si>
  <si>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</si>
  <si>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</si>
  <si>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</si>
  <si>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</si>
  <si>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</si>
  <si>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</si>
  <si>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</si>
  <si>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</si>
  <si>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</si>
  <si>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</si>
  <si>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</si>
  <si>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</si>
  <si>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</si>
  <si>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</si>
  <si>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</si>
  <si>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</si>
  <si>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</si>
  <si>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</si>
  <si>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</si>
  <si>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</si>
  <si>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</si>
  <si>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</si>
  <si>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</si>
  <si>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</si>
  <si>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</si>
  <si>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</si>
  <si>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</si>
  <si>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</si>
  <si>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</si>
  <si>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</si>
  <si>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</si>
  <si>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</si>
  <si>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</si>
  <si>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</si>
  <si>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</si>
  <si>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</si>
  <si>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</si>
  <si>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</si>
  <si>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</si>
  <si>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</si>
  <si>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</si>
  <si>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</si>
  <si>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</si>
  <si>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</si>
  <si>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</si>
  <si>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</si>
  <si>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</si>
  <si>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</si>
  <si>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</si>
  <si>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</si>
  <si>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</si>
  <si>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</si>
  <si>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</si>
  <si>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</si>
  <si>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</si>
  <si>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</si>
  <si>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</si>
  <si>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</si>
  <si>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</si>
  <si>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</si>
  <si>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</si>
  <si>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</si>
  <si>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</si>
  <si>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</si>
  <si>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</si>
  <si>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</si>
  <si>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</si>
  <si>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</si>
  <si>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</si>
  <si>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</si>
  <si>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</si>
  <si>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</si>
  <si>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</si>
  <si>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</si>
  <si>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</si>
  <si>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</si>
  <si>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</si>
  <si>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</si>
  <si>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</si>
  <si>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</si>
  <si>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</si>
  <si>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</si>
  <si>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</si>
  <si>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</si>
  <si>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</si>
  <si>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</si>
  <si>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</si>
  <si>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</si>
  <si>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</si>
  <si>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</si>
  <si>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</si>
  <si>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</si>
  <si>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</si>
  <si>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</si>
  <si>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</si>
  <si>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</si>
  <si>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</si>
  <si>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</si>
  <si>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</si>
  <si>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</si>
  <si>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</si>
  <si>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</si>
  <si>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</si>
  <si>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</si>
  <si>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</si>
  <si>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</si>
  <si>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</si>
  <si>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</si>
  <si>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</si>
  <si>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</si>
  <si>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</si>
  <si>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</si>
  <si>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</si>
  <si>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</si>
  <si>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</si>
  <si>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</si>
  <si>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</si>
  <si>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</si>
  <si>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</si>
  <si>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</si>
  <si>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</si>
  <si>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</si>
  <si>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</si>
  <si>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</si>
  <si>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</si>
  <si>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</si>
  <si>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</si>
  <si>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</si>
  <si>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</si>
  <si>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</si>
  <si>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</si>
  <si>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</si>
  <si>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</si>
  <si>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</si>
  <si>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</si>
  <si>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</si>
  <si>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</si>
  <si>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</si>
  <si>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</si>
  <si>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</si>
  <si>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</si>
  <si>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</si>
  <si>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</si>
  <si>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</si>
  <si>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</si>
  <si>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</si>
  <si>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</si>
  <si>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</si>
  <si>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</si>
  <si>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</si>
  <si>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</si>
  <si>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</si>
  <si>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</si>
  <si>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</si>
  <si>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</si>
  <si>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</si>
  <si>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</si>
  <si>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</si>
  <si>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</si>
  <si>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</si>
  <si>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</si>
  <si>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</si>
  <si>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</si>
  <si>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</si>
  <si>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</si>
  <si>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</si>
  <si>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</si>
  <si>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</si>
  <si>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</si>
  <si>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</si>
  <si>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</si>
  <si>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</si>
  <si>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</si>
  <si>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</si>
  <si>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</si>
  <si>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</si>
  <si>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</si>
  <si>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</si>
  <si>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</si>
  <si>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</si>
  <si>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</si>
  <si>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</si>
  <si>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</si>
  <si>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</si>
  <si>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</si>
  <si>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</si>
  <si>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</si>
  <si>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</si>
  <si>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</si>
  <si>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</si>
  <si>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</si>
  <si>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</si>
  <si>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</si>
  <si>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</si>
  <si>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</si>
  <si>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</si>
  <si>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</si>
  <si>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</si>
  <si>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</si>
  <si>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</si>
  <si>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</si>
  <si>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</si>
  <si>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</si>
  <si>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</si>
  <si>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</si>
  <si>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</si>
  <si>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</si>
  <si>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</si>
  <si>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</si>
  <si>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</si>
  <si>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</si>
  <si>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</si>
  <si>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</si>
  <si>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</si>
  <si>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</si>
  <si>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</si>
  <si>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</si>
  <si>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</si>
  <si>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</si>
  <si>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</si>
  <si>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</si>
  <si>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</si>
  <si>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</si>
  <si>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</si>
  <si>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</si>
  <si>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</si>
  <si>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</si>
  <si>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</si>
  <si>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</si>
  <si>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</si>
  <si>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</si>
  <si>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</si>
  <si>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</si>
  <si>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</si>
  <si>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</si>
  <si>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</si>
  <si>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</si>
  <si>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</si>
  <si>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</si>
  <si>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</si>
  <si>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</si>
  <si>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</si>
  <si>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</si>
  <si>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</si>
  <si>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</si>
  <si>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</si>
  <si>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</si>
  <si>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</si>
  <si>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</si>
  <si>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</si>
  <si>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</si>
  <si>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</si>
  <si>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</si>
  <si>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</si>
  <si>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</si>
  <si>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</si>
  <si>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</si>
  <si>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</si>
  <si>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</si>
  <si>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</si>
  <si>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</si>
  <si>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</si>
  <si>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</si>
  <si>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</si>
  <si>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</si>
  <si>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</si>
  <si>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</si>
  <si>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</si>
  <si>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</si>
  <si>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</si>
  <si>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</si>
  <si>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</si>
  <si>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</si>
  <si>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</si>
  <si>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</si>
  <si>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</si>
  <si>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</si>
  <si>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</si>
  <si>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</si>
  <si>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</si>
  <si>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</si>
  <si>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</si>
  <si>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</si>
  <si>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</si>
  <si>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</si>
  <si>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</si>
  <si>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</si>
  <si>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</si>
  <si>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</si>
  <si>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</si>
  <si>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</si>
  <si>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</si>
  <si>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</si>
  <si>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</si>
  <si>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</si>
  <si>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</si>
  <si>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</si>
  <si>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</si>
  <si>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</si>
  <si>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</si>
  <si>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</si>
  <si>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</si>
  <si>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</si>
  <si>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</si>
  <si>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</si>
  <si>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</si>
  <si>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</si>
  <si>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</si>
  <si>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</si>
  <si>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</si>
  <si>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</si>
  <si>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</si>
  <si>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</si>
  <si>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</si>
  <si>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</si>
  <si>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</si>
  <si>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</si>
  <si>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</si>
  <si>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</si>
  <si>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</si>
  <si>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</si>
  <si>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</si>
  <si>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</si>
  <si>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</si>
  <si>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</si>
  <si>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</si>
  <si>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</si>
  <si>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</si>
  <si>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</si>
  <si>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</si>
  <si>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</si>
  <si>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</si>
  <si>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</si>
  <si>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</si>
  <si>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</si>
  <si>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</si>
  <si>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</si>
  <si>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</si>
  <si>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</si>
  <si>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</si>
  <si>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</si>
  <si>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</si>
  <si>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</si>
  <si>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</si>
  <si>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</si>
  <si>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</si>
  <si>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</si>
  <si>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</si>
  <si>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</si>
  <si>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</si>
  <si>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</si>
  <si>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</si>
  <si>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</si>
  <si>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</si>
  <si>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</si>
  <si>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</si>
  <si>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</si>
  <si>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</si>
  <si>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</si>
  <si>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</si>
  <si>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</si>
  <si>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</si>
  <si>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</si>
  <si>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</si>
  <si>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</si>
  <si>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</si>
  <si>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</si>
  <si>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</si>
  <si>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</si>
  <si>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</si>
  <si>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</si>
  <si>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</si>
  <si>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</si>
  <si>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</si>
  <si>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</si>
  <si>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</si>
  <si>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</si>
  <si>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</si>
  <si>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</si>
  <si>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</si>
  <si>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</si>
  <si>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</si>
  <si>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</si>
  <si>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</si>
  <si>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</si>
  <si>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</si>
  <si>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</si>
  <si>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</si>
  <si>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</si>
  <si>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</si>
  <si>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</si>
  <si>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</si>
  <si>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</si>
  <si>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</si>
  <si>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</si>
  <si>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</si>
  <si>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</si>
  <si>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</si>
  <si>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</si>
  <si>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</si>
  <si>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</si>
  <si>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</si>
  <si>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</si>
  <si>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</si>
  <si>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</si>
  <si>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</si>
  <si>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</si>
  <si>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</si>
  <si>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</si>
  <si>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</si>
  <si>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</si>
  <si>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</si>
  <si>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</si>
  <si>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</si>
  <si>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</si>
  <si>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</si>
  <si>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</si>
  <si>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</si>
  <si>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</si>
  <si>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</si>
  <si>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</si>
  <si>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</si>
  <si>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</si>
  <si>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</si>
  <si>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</si>
  <si>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</si>
  <si>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</si>
  <si>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</si>
  <si>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</si>
  <si>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</si>
  <si>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</si>
  <si>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</si>
  <si>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</si>
  <si>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</si>
  <si>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</si>
  <si>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</si>
  <si>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</si>
  <si>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</si>
  <si>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</si>
  <si>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</si>
  <si>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</si>
  <si>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</si>
  <si>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</si>
  <si>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</si>
  <si>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</si>
  <si>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</si>
  <si>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</si>
  <si>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</si>
  <si>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</si>
  <si>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</si>
  <si>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</si>
  <si>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</si>
  <si>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</si>
  <si>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</si>
  <si>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</si>
  <si>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</si>
  <si>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</si>
  <si>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</si>
  <si>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</si>
  <si>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</si>
  <si>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</si>
  <si>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</si>
  <si>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</si>
  <si>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</si>
  <si>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</si>
  <si>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</si>
  <si>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</si>
  <si>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</si>
  <si>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</si>
  <si>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</si>
  <si>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</si>
  <si>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</si>
  <si>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</si>
  <si>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</si>
  <si>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</si>
  <si>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</si>
  <si>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</si>
  <si>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</si>
  <si>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</si>
  <si>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</si>
  <si>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</si>
  <si>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</si>
  <si>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</si>
  <si>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</si>
  <si>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</si>
  <si>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</si>
  <si>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</si>
  <si>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</si>
  <si>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</si>
  <si>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</si>
  <si>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</si>
  <si>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</si>
  <si>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</si>
  <si>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</si>
  <si>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</si>
  <si>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</si>
  <si>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</si>
  <si>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</si>
  <si>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</si>
  <si>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</si>
  <si>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</si>
  <si>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</si>
  <si>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</si>
  <si>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</si>
  <si>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</si>
  <si>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</si>
  <si>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</si>
  <si>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</si>
  <si>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</si>
  <si>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</si>
  <si>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</si>
  <si>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</si>
  <si>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</si>
  <si>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</si>
  <si>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</si>
  <si>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</si>
  <si>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</si>
  <si>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</si>
  <si>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</si>
  <si>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</si>
  <si>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</si>
  <si>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</si>
  <si>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</si>
  <si>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</si>
  <si>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</si>
  <si>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</si>
  <si>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</si>
  <si>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</si>
  <si>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</si>
  <si>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</si>
  <si>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</si>
  <si>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</si>
  <si>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</si>
  <si>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</si>
  <si>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</si>
  <si>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</si>
  <si>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</si>
  <si>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</si>
  <si>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</si>
  <si>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</si>
  <si>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</si>
  <si>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</si>
  <si>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</si>
  <si>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</si>
  <si>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</si>
  <si>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</si>
  <si>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</si>
  <si>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</si>
  <si>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</si>
  <si>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</si>
  <si>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</si>
  <si>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</si>
  <si>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</si>
  <si>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</si>
  <si>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</si>
  <si>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</si>
  <si>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</si>
  <si>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</si>
  <si>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</si>
  <si>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</si>
  <si>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</si>
  <si>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</si>
  <si>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</si>
  <si>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</si>
  <si>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</si>
  <si>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</si>
  <si>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</si>
  <si>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</si>
  <si>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</si>
  <si>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</si>
  <si>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</si>
  <si>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</si>
  <si>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</si>
  <si>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</si>
  <si>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</si>
  <si>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</si>
  <si>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</si>
  <si>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</si>
  <si>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</si>
  <si>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</si>
  <si>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</si>
  <si>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</si>
  <si>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</si>
  <si>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</si>
  <si>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</si>
  <si>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</si>
  <si>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</si>
  <si>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</si>
  <si>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</si>
  <si>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</si>
  <si>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</si>
  <si>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</si>
  <si>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</si>
  <si>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</si>
  <si>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</si>
  <si>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</si>
  <si>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</si>
  <si>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</si>
  <si>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</si>
  <si>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</si>
  <si>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</si>
  <si>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</si>
  <si>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</si>
  <si>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</si>
  <si>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</si>
  <si>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</si>
  <si>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</si>
  <si>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</si>
  <si>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</si>
  <si>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</si>
  <si>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</si>
  <si>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</si>
  <si>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</si>
  <si>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</si>
  <si>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</si>
  <si>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</si>
  <si>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</si>
  <si>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</si>
  <si>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</si>
  <si>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</si>
  <si>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</si>
  <si>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</si>
  <si>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</si>
  <si>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</si>
  <si>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</si>
  <si>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</si>
  <si>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</si>
  <si>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</si>
  <si>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</si>
  <si>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</si>
  <si>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</si>
  <si>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</si>
  <si>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</si>
  <si>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</si>
  <si>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</si>
  <si>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</si>
  <si>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</si>
  <si>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</si>
  <si>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</si>
  <si>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</si>
  <si>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</si>
  <si>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</si>
  <si>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</si>
  <si>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</si>
  <si>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</si>
  <si>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</si>
  <si>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</si>
  <si>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</si>
  <si>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</si>
  <si>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</si>
  <si>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</si>
  <si>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</si>
  <si>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</si>
  <si>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</si>
  <si>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</si>
  <si>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</si>
  <si>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</si>
  <si>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</si>
  <si>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</si>
  <si>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</si>
  <si>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</si>
  <si>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</si>
  <si>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</si>
  <si>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</si>
  <si>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</si>
  <si>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</si>
  <si>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</si>
  <si>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</si>
  <si>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</si>
  <si>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</si>
  <si>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</si>
  <si>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</si>
  <si>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</si>
  <si>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</si>
  <si>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</si>
  <si>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</si>
  <si>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</si>
  <si>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</si>
  <si>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</si>
  <si>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</si>
  <si>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</si>
  <si>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</si>
  <si>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</si>
  <si>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</si>
  <si>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</si>
  <si>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</si>
  <si>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</si>
  <si>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</si>
  <si>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</si>
  <si>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</si>
  <si>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</si>
  <si>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</si>
  <si>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</si>
  <si>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</si>
  <si>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</si>
  <si>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</si>
  <si>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</si>
  <si>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</si>
  <si>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</si>
  <si>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</si>
  <si>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</si>
  <si>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</si>
  <si>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</si>
  <si>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</si>
  <si>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</si>
  <si>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</si>
  <si>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</si>
  <si>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</si>
  <si>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</si>
  <si>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</si>
  <si>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</si>
  <si>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</si>
  <si>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</si>
  <si>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</si>
  <si>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</si>
  <si>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</si>
  <si>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</si>
  <si>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</si>
  <si>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</si>
  <si>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</si>
  <si>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</si>
  <si>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</si>
  <si>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</si>
  <si>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</si>
  <si>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</si>
  <si>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</si>
  <si>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</si>
  <si>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</si>
  <si>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</si>
  <si>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</si>
  <si>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</si>
  <si>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</si>
  <si>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</si>
  <si>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</si>
  <si>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</si>
  <si>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</si>
  <si>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</si>
  <si>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</si>
  <si>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</si>
  <si>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</si>
  <si>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</si>
  <si>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</si>
  <si>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</si>
  <si>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</si>
  <si>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</si>
  <si>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</si>
  <si>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</si>
  <si>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</si>
  <si>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</si>
  <si>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</si>
  <si>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</si>
  <si>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</si>
  <si>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</si>
  <si>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</si>
  <si>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</si>
  <si>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</si>
  <si>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</si>
  <si>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</si>
  <si>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</si>
  <si>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</si>
  <si>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</si>
  <si>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</si>
  <si>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</si>
  <si>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</si>
  <si>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</si>
  <si>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</si>
  <si>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</si>
  <si>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</si>
  <si>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</si>
  <si>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</si>
  <si>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</si>
  <si>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</si>
  <si>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</si>
  <si>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</si>
  <si>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</si>
  <si>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</si>
  <si>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</si>
  <si>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</si>
  <si>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</si>
  <si>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</si>
  <si>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</si>
  <si>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</si>
  <si>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</si>
  <si>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</si>
  <si>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</si>
  <si>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</si>
  <si>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</si>
  <si>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</si>
  <si>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</si>
  <si>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</si>
  <si>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</si>
  <si>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</si>
  <si>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</si>
  <si>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</si>
  <si>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</si>
  <si>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</si>
  <si>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</si>
  <si>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</si>
  <si>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</si>
  <si>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</si>
  <si>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</si>
  <si>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</si>
  <si>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</si>
  <si>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</si>
  <si>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</si>
  <si>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</si>
  <si>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</si>
  <si>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</si>
  <si>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</si>
  <si>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</si>
  <si>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</si>
  <si>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</si>
  <si>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</si>
  <si>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</si>
  <si>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</si>
  <si>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</si>
  <si>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</si>
  <si>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</si>
  <si>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</si>
  <si>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</si>
  <si>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</si>
  <si>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</si>
  <si>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</si>
  <si>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</si>
  <si>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</si>
  <si>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</si>
  <si>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</si>
  <si>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</si>
  <si>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</si>
  <si>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</si>
  <si>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</si>
  <si>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</si>
  <si>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</si>
  <si>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</si>
  <si>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</si>
  <si>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</si>
  <si>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</si>
  <si>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</si>
  <si>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</si>
  <si>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</si>
  <si>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</si>
  <si>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</si>
  <si>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</si>
  <si>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</si>
  <si>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</si>
  <si>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</si>
  <si>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</si>
  <si>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</si>
  <si>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</si>
  <si>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</si>
  <si>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</si>
  <si>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</si>
  <si>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</si>
  <si>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</si>
  <si>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</si>
  <si>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</si>
  <si>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</si>
  <si>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</si>
  <si>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</si>
  <si>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</si>
  <si>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</si>
  <si>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</si>
  <si>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</si>
  <si>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</si>
  <si>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</si>
  <si>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</si>
  <si>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</si>
  <si>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</si>
  <si>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</si>
  <si>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</si>
  <si>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</si>
  <si>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</si>
  <si>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</si>
  <si>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</si>
  <si>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</si>
  <si>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</si>
  <si>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</si>
  <si>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</si>
  <si>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</si>
  <si>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</si>
  <si>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</si>
  <si>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</si>
  <si>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</si>
  <si>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</si>
  <si>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</si>
  <si>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</si>
  <si>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</si>
  <si>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</si>
  <si>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</si>
  <si>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</si>
  <si>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</si>
  <si>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</si>
  <si>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</si>
  <si>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</si>
  <si>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</si>
  <si>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</si>
  <si>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</si>
  <si>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</si>
  <si>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</si>
  <si>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</si>
  <si>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</si>
  <si>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</si>
  <si>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</si>
  <si>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</si>
  <si>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</si>
  <si>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</si>
  <si>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</si>
  <si>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</si>
  <si>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</si>
  <si>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</si>
  <si>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</si>
  <si>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</si>
  <si>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</si>
  <si>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</si>
  <si>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</si>
  <si>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</si>
  <si>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</si>
  <si>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</si>
  <si>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</si>
  <si>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</si>
  <si>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</si>
  <si>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</si>
  <si>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</si>
  <si>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</si>
  <si>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</si>
  <si>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</si>
  <si>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</si>
  <si>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</si>
  <si>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</si>
  <si>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</si>
  <si>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</si>
  <si>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</si>
  <si>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</si>
  <si>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</si>
  <si>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</si>
  <si>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</si>
  <si>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</si>
  <si>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</si>
  <si>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</si>
  <si>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</si>
  <si>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</si>
  <si>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</si>
  <si>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</si>
  <si>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</si>
  <si>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</si>
  <si>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</si>
  <si>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</si>
  <si>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</si>
  <si>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</si>
  <si>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</si>
  <si>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</si>
  <si>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</si>
  <si>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</si>
  <si>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</si>
  <si>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</si>
  <si>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</si>
  <si>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</si>
  <si>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</si>
  <si>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</si>
  <si>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</si>
  <si>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</si>
  <si>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</si>
  <si>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</si>
  <si>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</si>
  <si>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</si>
  <si>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</si>
  <si>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</si>
  <si>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</si>
  <si>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</si>
  <si>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</si>
  <si>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</si>
  <si>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</si>
  <si>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</si>
  <si>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</si>
  <si>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</si>
  <si>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</si>
  <si>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</si>
  <si>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</si>
  <si>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</si>
  <si>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</si>
  <si>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</si>
  <si>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</si>
  <si>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</si>
  <si>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</si>
  <si>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</si>
  <si>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</si>
  <si>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</si>
  <si>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</si>
  <si>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</si>
  <si>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</si>
  <si>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</si>
  <si>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</si>
  <si>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</si>
  <si>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</si>
  <si>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</si>
  <si>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</si>
  <si>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</si>
  <si>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</si>
  <si>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</si>
  <si>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</si>
  <si>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</si>
  <si>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</si>
  <si>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</si>
  <si>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</si>
  <si>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</si>
  <si>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</si>
  <si>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</si>
  <si>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</si>
  <si>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</si>
  <si>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</si>
  <si>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</si>
  <si>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</si>
  <si>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</si>
  <si>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</si>
  <si>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</si>
  <si>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</si>
  <si>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</si>
  <si>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</si>
  <si>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</si>
  <si>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</si>
  <si>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</si>
  <si>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</si>
  <si>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</si>
  <si>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</si>
  <si>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</si>
  <si>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</si>
  <si>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</si>
  <si>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</si>
  <si>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</si>
  <si>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</si>
  <si>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</si>
  <si>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</si>
  <si>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</si>
  <si>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</si>
  <si>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</si>
  <si>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</si>
  <si>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</si>
  <si>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</si>
  <si>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</si>
  <si>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</si>
  <si>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</si>
  <si>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</si>
  <si>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</si>
  <si>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</si>
  <si>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</si>
  <si>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</si>
  <si>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</si>
  <si>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</si>
  <si>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</si>
  <si>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</si>
  <si>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</si>
  <si>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</si>
  <si>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</si>
  <si>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</si>
  <si>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</si>
  <si>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</si>
  <si>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</si>
  <si>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</si>
  <si>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</si>
  <si>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</si>
  <si>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</si>
  <si>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</si>
  <si>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</si>
  <si>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</si>
  <si>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</si>
  <si>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</si>
  <si>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</si>
  <si>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</si>
  <si>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</si>
  <si>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</si>
  <si>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</si>
  <si>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</si>
  <si>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</si>
  <si>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</si>
  <si>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</si>
  <si>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</si>
  <si>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</si>
  <si>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</si>
  <si>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</si>
  <si>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</si>
  <si>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</si>
  <si>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</si>
  <si>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</si>
  <si>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</si>
  <si>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</si>
  <si>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</si>
  <si>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</si>
  <si>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</si>
  <si>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</si>
  <si>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</si>
  <si>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</si>
  <si>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</si>
  <si>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</si>
  <si>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</si>
  <si>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</si>
  <si>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</si>
  <si>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</si>
  <si>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</si>
  <si>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</si>
  <si>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</si>
  <si>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</si>
  <si>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</si>
  <si>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</si>
  <si>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</si>
  <si>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</si>
  <si>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</si>
  <si>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</si>
  <si>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</si>
  <si>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</si>
  <si>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</si>
  <si>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</si>
  <si>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</si>
  <si>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</si>
  <si>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</si>
  <si>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</si>
  <si>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</si>
  <si>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</si>
  <si>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</si>
  <si>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</si>
  <si>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</si>
  <si>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</si>
  <si>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</si>
  <si>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</si>
  <si>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</si>
  <si>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</si>
  <si>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</si>
  <si>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</si>
  <si>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</si>
  <si>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</si>
  <si>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</si>
  <si>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</si>
  <si>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</si>
  <si>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</si>
  <si>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</si>
  <si>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</si>
  <si>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</si>
  <si>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</si>
  <si>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</si>
  <si>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</si>
  <si>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</si>
  <si>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</si>
  <si>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</si>
  <si>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</si>
  <si>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</si>
  <si>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</si>
  <si>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</si>
  <si>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</si>
  <si>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</si>
  <si>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</si>
  <si>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</si>
  <si>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</si>
  <si>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</si>
  <si>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</si>
  <si>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</si>
  <si>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</si>
  <si>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</si>
  <si>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</si>
  <si>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</si>
  <si>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</si>
  <si>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</si>
  <si>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</si>
  <si>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</si>
  <si>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</si>
  <si>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</si>
  <si>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</si>
  <si>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</si>
  <si>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</si>
  <si>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</si>
  <si>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</si>
  <si>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</si>
  <si>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</si>
  <si>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</si>
  <si>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</si>
  <si>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</si>
  <si>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</si>
  <si>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</si>
  <si>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</si>
  <si>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</si>
  <si>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</si>
  <si>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</si>
  <si>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</si>
  <si>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</si>
  <si>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</si>
  <si>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</si>
  <si>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</si>
  <si>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</si>
  <si>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</si>
  <si>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</si>
  <si>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</si>
  <si>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</si>
  <si>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</si>
  <si>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</si>
  <si>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</si>
  <si>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</si>
  <si>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</si>
  <si>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</si>
  <si>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</si>
  <si>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</si>
  <si>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</si>
  <si>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</si>
  <si>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</si>
  <si>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</si>
  <si>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</si>
  <si>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</si>
  <si>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</si>
  <si>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</si>
  <si>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</si>
  <si>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</si>
  <si>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</si>
  <si>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</si>
  <si>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</si>
  <si>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</si>
  <si>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</si>
  <si>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</si>
  <si>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</si>
  <si>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</si>
  <si>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</si>
  <si>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</si>
  <si>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</si>
  <si>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</si>
  <si>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</si>
  <si>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</si>
  <si>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</si>
  <si>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</si>
  <si>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</si>
  <si>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</si>
  <si>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</si>
  <si>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</si>
  <si>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</si>
  <si>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</si>
  <si>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</si>
  <si>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</si>
  <si>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</si>
  <si>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</si>
  <si>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</si>
  <si>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</si>
  <si>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</si>
  <si>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</si>
  <si>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</si>
  <si>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</si>
  <si>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</si>
  <si>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</si>
  <si>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</si>
  <si>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</si>
  <si>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</si>
  <si>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</si>
  <si>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</si>
  <si>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</si>
  <si>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</si>
  <si>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</si>
  <si>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</si>
  <si>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</si>
  <si>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</si>
  <si>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</si>
  <si>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</si>
  <si>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</si>
  <si>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</si>
  <si>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</si>
  <si>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</si>
  <si>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</si>
  <si>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</si>
  <si>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</si>
  <si>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</si>
  <si>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</si>
  <si>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</si>
  <si>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</si>
  <si>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</si>
  <si>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</si>
  <si>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</si>
  <si>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</si>
  <si>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</si>
  <si>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</si>
  <si>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</si>
  <si>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</si>
  <si>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</si>
  <si>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</si>
  <si>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</si>
  <si>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</si>
  <si>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</si>
  <si>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</si>
  <si>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</si>
  <si>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</si>
  <si>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</si>
  <si>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</si>
  <si>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</si>
  <si>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</si>
  <si>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</si>
  <si>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</si>
  <si>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</si>
  <si>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</si>
  <si>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</si>
  <si>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</si>
  <si>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</si>
  <si>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</si>
  <si>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</si>
  <si>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</si>
  <si>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</si>
  <si>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</si>
  <si>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</si>
  <si>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</si>
  <si>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</si>
  <si>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</si>
  <si>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</si>
  <si>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</si>
  <si>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</si>
  <si>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</si>
  <si>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</si>
  <si>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</si>
  <si>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</si>
  <si>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</si>
  <si>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</si>
  <si>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</si>
  <si>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</si>
  <si>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</si>
  <si>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</si>
  <si>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</si>
  <si>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</si>
  <si>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</si>
  <si>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</si>
  <si>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</si>
  <si>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</si>
  <si>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</si>
  <si>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</si>
  <si>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</si>
  <si>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</si>
  <si>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</si>
  <si>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</si>
  <si>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</si>
  <si>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</si>
  <si>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</si>
  <si>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</si>
  <si>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</si>
  <si>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</si>
  <si>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</si>
  <si>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</si>
  <si>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</si>
  <si>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</si>
  <si>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</si>
  <si>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</si>
  <si>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</si>
  <si>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</si>
  <si>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</si>
  <si>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</si>
  <si>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</si>
  <si>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</si>
  <si>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</si>
  <si>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</si>
  <si>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</si>
  <si>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</si>
  <si>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</si>
  <si>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</si>
  <si>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</si>
  <si>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</si>
  <si>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</si>
  <si>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</si>
  <si>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</si>
  <si>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</si>
  <si>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</si>
  <si>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</si>
  <si>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</si>
  <si>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</si>
  <si>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</si>
  <si>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</si>
  <si>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</si>
  <si>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</si>
  <si>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</si>
  <si>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</si>
  <si>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</si>
  <si>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</si>
  <si>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</si>
  <si>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</si>
  <si>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</si>
  <si>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</si>
  <si>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</si>
  <si>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</si>
  <si>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</si>
  <si>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</si>
  <si>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</si>
  <si>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</si>
  <si>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</si>
  <si>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</si>
  <si>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</si>
  <si>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</si>
  <si>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</si>
  <si>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</si>
  <si>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</si>
  <si>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</si>
  <si>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</si>
  <si>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</si>
  <si>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</si>
  <si>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</si>
  <si>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</si>
  <si>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</si>
  <si>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</si>
  <si>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</si>
  <si>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</si>
  <si>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</si>
  <si>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</si>
  <si>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</si>
  <si>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</si>
  <si>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</si>
  <si>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</si>
  <si>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</si>
  <si>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</si>
  <si>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</si>
  <si>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</si>
  <si>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</si>
  <si>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</si>
  <si>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</si>
  <si>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</si>
  <si>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</si>
  <si>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</si>
  <si>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</si>
  <si>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</si>
  <si>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</si>
  <si>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</si>
  <si>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</si>
  <si>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</si>
  <si>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</si>
  <si>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</si>
  <si>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</si>
  <si>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</si>
  <si>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</si>
  <si>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</si>
  <si>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</si>
  <si>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</si>
  <si>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</si>
  <si>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</si>
  <si>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</si>
  <si>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</si>
  <si>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</si>
  <si>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</si>
  <si>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</si>
  <si>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</si>
  <si>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</si>
  <si>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</si>
  <si>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</si>
  <si>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</si>
  <si>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</si>
  <si>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</si>
  <si>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</si>
  <si>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</si>
  <si>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</si>
  <si>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</si>
  <si>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</si>
  <si>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</si>
  <si>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</si>
  <si>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</si>
  <si>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</si>
  <si>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</si>
  <si>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</si>
  <si>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</si>
  <si>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</si>
  <si>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</si>
  <si>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</si>
  <si>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</si>
  <si>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</si>
  <si>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</si>
  <si>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</si>
  <si>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</si>
  <si>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</si>
  <si>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</si>
  <si>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</si>
  <si>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</si>
  <si>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</si>
  <si>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</si>
  <si>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</si>
  <si>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</si>
  <si>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</si>
  <si>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</si>
  <si>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</si>
  <si>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</si>
  <si>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</si>
  <si>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</si>
  <si>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</si>
  <si>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</si>
  <si>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</si>
  <si>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</si>
  <si>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</si>
  <si>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</si>
  <si>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</si>
  <si>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</si>
  <si>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</si>
  <si>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</si>
  <si>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</si>
  <si>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</si>
  <si>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</si>
  <si>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</si>
  <si>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</si>
  <si>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</si>
  <si>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</si>
  <si>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</si>
  <si>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</si>
  <si>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</si>
  <si>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</si>
  <si>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</si>
  <si>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</si>
  <si>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</si>
  <si>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</si>
  <si>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</si>
  <si>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</si>
  <si>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</si>
  <si>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</si>
  <si>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</si>
  <si>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</si>
  <si>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</si>
  <si>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</si>
  <si>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</si>
  <si>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</si>
  <si>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</si>
  <si>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</si>
  <si>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</si>
  <si>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</si>
  <si>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</si>
  <si>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</si>
  <si>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</si>
  <si>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</si>
  <si>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</si>
  <si>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</si>
  <si>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</si>
  <si>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</si>
  <si>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</si>
  <si>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</si>
  <si>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</si>
  <si>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</si>
  <si>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</si>
  <si>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</si>
  <si>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</si>
  <si>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</si>
  <si>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</si>
  <si>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</si>
  <si>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</si>
  <si>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</si>
  <si>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</si>
  <si>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</si>
  <si>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</si>
  <si>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</si>
  <si>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</si>
  <si>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</si>
  <si>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</si>
  <si>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</si>
  <si>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</si>
  <si>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</si>
  <si>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</si>
  <si>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</si>
  <si>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</si>
  <si>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</si>
  <si>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</si>
  <si>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</si>
  <si>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</si>
  <si>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</si>
  <si>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</si>
  <si>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</si>
  <si>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</si>
  <si>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</si>
  <si>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</si>
  <si>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</si>
  <si>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</si>
  <si>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</si>
  <si>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</si>
  <si>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</si>
  <si>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</si>
  <si>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</si>
  <si>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</si>
  <si>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</si>
  <si>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</si>
  <si>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</si>
  <si>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</si>
  <si>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</si>
  <si>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</si>
  <si>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</si>
  <si>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</si>
  <si>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</si>
  <si>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</si>
  <si>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</si>
  <si>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</si>
  <si>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</si>
  <si>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</si>
  <si>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</si>
  <si>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</si>
  <si>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</si>
  <si>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</si>
  <si>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</si>
  <si>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</si>
  <si>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</si>
  <si>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</si>
  <si>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</si>
  <si>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</si>
  <si>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</si>
  <si>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</si>
  <si>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</si>
  <si>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</si>
  <si>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</si>
  <si>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</si>
  <si>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</si>
  <si>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</si>
  <si>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</si>
  <si>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</si>
  <si>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</si>
  <si>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</si>
  <si>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</si>
  <si>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</si>
  <si>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</si>
  <si>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</si>
  <si>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</si>
  <si>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</si>
  <si>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</si>
  <si>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</si>
  <si>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</si>
  <si>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</si>
  <si>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</si>
  <si>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</si>
  <si>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</si>
  <si>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</si>
  <si>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</si>
  <si>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</si>
  <si>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</si>
  <si>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</si>
  <si>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</si>
  <si>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</si>
  <si>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</si>
  <si>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</si>
  <si>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</si>
  <si>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</si>
  <si>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</si>
  <si>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</si>
  <si>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</si>
  <si>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</si>
  <si>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</si>
  <si>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</si>
  <si>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</si>
  <si>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</si>
  <si>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</si>
  <si>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</si>
  <si>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</si>
  <si>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</si>
  <si>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</si>
  <si>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</si>
  <si>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</si>
  <si>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</si>
  <si>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</si>
  <si>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</si>
  <si>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</si>
  <si>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</si>
  <si>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</si>
  <si>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</si>
  <si>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</si>
  <si>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</si>
  <si>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</si>
  <si>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</si>
  <si>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</si>
  <si>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</si>
  <si>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</si>
  <si>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</si>
  <si>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</si>
  <si>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</si>
  <si>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</si>
  <si>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</si>
  <si>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</si>
  <si>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</si>
  <si>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</si>
  <si>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</si>
  <si>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</si>
  <si>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</si>
  <si>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</si>
  <si>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</si>
  <si>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</si>
  <si>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</si>
  <si>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</si>
  <si>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</si>
  <si>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</si>
  <si>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</si>
  <si>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</si>
  <si>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</si>
  <si>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</si>
  <si>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</si>
  <si>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</si>
  <si>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</si>
  <si>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</si>
  <si>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</si>
  <si>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</si>
  <si>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</si>
  <si>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</si>
  <si>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</si>
  <si>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</si>
  <si>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</si>
  <si>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</si>
  <si>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</si>
  <si>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</si>
  <si>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</si>
  <si>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</si>
  <si>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</si>
  <si>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</si>
  <si>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</si>
  <si>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</si>
  <si>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</si>
  <si>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</si>
  <si>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</si>
  <si>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</si>
  <si>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</si>
  <si>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</si>
  <si>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</si>
  <si>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</si>
  <si>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</si>
  <si>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</si>
  <si>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</si>
  <si>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</si>
  <si>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</si>
  <si>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</si>
  <si>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</si>
  <si>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</si>
  <si>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</si>
  <si>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</si>
  <si>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</si>
  <si>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</si>
  <si>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</si>
  <si>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</si>
  <si>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</si>
  <si>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</si>
  <si>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</si>
  <si>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</si>
  <si>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</si>
  <si>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</si>
  <si>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</si>
  <si>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</si>
  <si>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</si>
  <si>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</si>
  <si>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</si>
  <si>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</si>
  <si>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</si>
  <si>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</si>
  <si>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</si>
  <si>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</si>
  <si>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</si>
  <si>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</si>
  <si>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</si>
  <si>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</si>
  <si>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</si>
  <si>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</si>
  <si>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</si>
  <si>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</si>
  <si>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</si>
  <si>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</si>
  <si>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</si>
  <si>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</si>
  <si>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</si>
  <si>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</si>
  <si>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</si>
  <si>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</si>
  <si>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</si>
  <si>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</si>
  <si>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</si>
  <si>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</si>
  <si>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</si>
  <si>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</si>
  <si>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</si>
  <si>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</si>
  <si>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</si>
  <si>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</si>
  <si>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</si>
  <si>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</si>
  <si>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</si>
  <si>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</si>
  <si>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</si>
  <si>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</si>
  <si>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</si>
  <si>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</si>
  <si>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</si>
  <si>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</si>
  <si>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</si>
  <si>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</si>
  <si>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</si>
  <si>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</si>
  <si>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</si>
  <si>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</si>
  <si>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</si>
  <si>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</si>
  <si>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</si>
  <si>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</si>
  <si>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</si>
  <si>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</si>
  <si>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</si>
  <si>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</si>
  <si>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</si>
  <si>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</si>
  <si>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</si>
  <si>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</si>
  <si>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</si>
  <si>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</si>
  <si>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</si>
  <si>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</si>
  <si>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</si>
  <si>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</si>
  <si>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</si>
  <si>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</si>
  <si>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</si>
  <si>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</si>
  <si>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</si>
  <si>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</si>
  <si>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</si>
  <si>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</si>
  <si>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</si>
  <si>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</si>
  <si>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</si>
  <si>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</si>
  <si>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</si>
  <si>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</si>
  <si>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</si>
  <si>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</si>
  <si>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</si>
  <si>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</si>
  <si>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</si>
  <si>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</si>
  <si>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</si>
  <si>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</si>
  <si>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</si>
  <si>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</si>
  <si>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</si>
  <si>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</si>
  <si>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</si>
  <si>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</si>
  <si>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</si>
  <si>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</si>
  <si>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</si>
  <si>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</si>
  <si>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</si>
  <si>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</si>
  <si>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</si>
  <si>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</si>
  <si>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</si>
  <si>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</si>
  <si>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</si>
  <si>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</si>
  <si>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</si>
  <si>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</si>
  <si>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</si>
  <si>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</si>
  <si>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</si>
  <si>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</si>
  <si>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</si>
  <si>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</si>
  <si>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</si>
  <si>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</si>
  <si>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</si>
  <si>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</si>
  <si>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</si>
  <si>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</si>
  <si>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</si>
  <si>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</si>
  <si>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</si>
  <si>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</si>
  <si>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</si>
  <si>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</si>
  <si>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</si>
  <si>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</si>
  <si>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</si>
  <si>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</si>
  <si>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</si>
  <si>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</si>
  <si>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</si>
  <si>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</si>
  <si>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</si>
  <si>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</si>
  <si>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</si>
  <si>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</si>
  <si>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</si>
  <si>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</si>
  <si>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</si>
  <si>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</si>
  <si>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</si>
  <si>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</si>
  <si>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</si>
  <si>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</si>
  <si>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</si>
  <si>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</si>
  <si>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</si>
  <si>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</si>
  <si>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</si>
  <si>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</si>
  <si>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</si>
  <si>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</si>
  <si>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</si>
  <si>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</si>
  <si>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</si>
  <si>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</si>
  <si>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</si>
  <si>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</si>
  <si>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</si>
  <si>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</si>
  <si>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</si>
  <si>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</si>
  <si>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</si>
  <si>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</si>
  <si>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</si>
  <si>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</si>
  <si>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</si>
  <si>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</si>
  <si>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</si>
  <si>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</si>
  <si>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</si>
  <si>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</si>
  <si>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</si>
  <si>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</si>
  <si>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</si>
  <si>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</si>
  <si>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</si>
  <si>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</si>
  <si>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</si>
  <si>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</si>
  <si>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</si>
  <si>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</si>
  <si>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</si>
  <si>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</si>
  <si>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</si>
  <si>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</si>
  <si>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</si>
  <si>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</si>
  <si>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</si>
  <si>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</si>
  <si>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</si>
  <si>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</si>
  <si>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</si>
  <si>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</si>
  <si>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</si>
  <si>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</si>
  <si>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</si>
  <si>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</si>
  <si>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</si>
  <si>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</si>
  <si>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</si>
  <si>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</si>
  <si>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</si>
  <si>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</si>
  <si>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</si>
  <si>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</si>
  <si>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</si>
  <si>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</si>
  <si>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</si>
  <si>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</si>
  <si>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</si>
  <si>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</si>
  <si>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</si>
  <si>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</si>
  <si>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</si>
  <si>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</si>
  <si>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</si>
  <si>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</si>
  <si>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</si>
  <si>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</si>
  <si>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</si>
  <si>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</si>
  <si>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</si>
  <si>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</si>
  <si>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</si>
  <si>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</si>
  <si>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</si>
  <si>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</si>
  <si>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</si>
  <si>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</si>
  <si>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</si>
  <si>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</si>
  <si>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</si>
  <si>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</si>
  <si>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</si>
  <si>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</si>
  <si>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</si>
  <si>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</si>
  <si>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</si>
  <si>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</si>
  <si>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</si>
  <si>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</si>
  <si>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</si>
  <si>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</si>
  <si>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</si>
  <si>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</si>
  <si>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</si>
  <si>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</si>
  <si>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</si>
  <si>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</si>
  <si>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</si>
  <si>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</si>
  <si>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</si>
  <si>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</si>
  <si>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</si>
  <si>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</si>
  <si>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</si>
  <si>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</si>
  <si>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</si>
  <si>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</si>
  <si>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</si>
  <si>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</si>
  <si>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</si>
  <si>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</si>
  <si>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</si>
  <si>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</si>
  <si>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</si>
  <si>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</si>
  <si>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</si>
  <si>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</si>
  <si>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</si>
  <si>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</si>
  <si>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</si>
  <si>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</si>
  <si>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</si>
  <si>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</si>
  <si>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</si>
  <si>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</si>
  <si>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</si>
  <si>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</si>
  <si>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</si>
  <si>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</si>
  <si>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</si>
  <si>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</si>
  <si>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</si>
  <si>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</si>
  <si>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</si>
  <si>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</si>
  <si>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</si>
  <si>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</si>
  <si>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</si>
  <si>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</si>
  <si>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</si>
  <si>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</si>
  <si>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</si>
  <si>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</si>
  <si>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</si>
  <si>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</si>
  <si>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</si>
  <si>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</si>
  <si>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</si>
  <si>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</si>
  <si>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</si>
  <si>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</si>
  <si>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</si>
  <si>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</si>
  <si>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</si>
  <si>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</si>
  <si>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</si>
  <si>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</si>
  <si>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</si>
  <si>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</si>
  <si>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</si>
  <si>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</si>
  <si>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</si>
  <si>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</si>
  <si>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</si>
  <si>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</si>
  <si>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</si>
  <si>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</si>
  <si>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</si>
  <si>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</si>
  <si>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</si>
  <si>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</si>
  <si>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</si>
  <si>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</si>
  <si>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</si>
  <si>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</si>
  <si>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</si>
  <si>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</si>
  <si>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</si>
  <si>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</si>
  <si>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</si>
  <si>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</si>
  <si>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</si>
  <si>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</si>
  <si>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</si>
  <si>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</si>
  <si>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</si>
  <si>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</si>
  <si>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</si>
  <si>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</si>
  <si>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</si>
  <si>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</si>
  <si>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</si>
  <si>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</si>
  <si>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</si>
  <si>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</si>
  <si>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</si>
  <si>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</si>
  <si>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</si>
  <si>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</si>
  <si>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</si>
  <si>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</si>
  <si>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</si>
  <si>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</si>
  <si>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</si>
  <si>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</si>
  <si>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</si>
  <si>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</si>
  <si>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</si>
  <si>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</si>
  <si>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</si>
  <si>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</si>
  <si>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</si>
  <si>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</si>
  <si>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</si>
  <si>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</si>
  <si>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</si>
  <si>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</si>
  <si>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</si>
  <si>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</si>
  <si>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</si>
  <si>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</si>
  <si>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</si>
  <si>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</si>
  <si>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</si>
  <si>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</si>
  <si>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</si>
  <si>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</si>
  <si>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</si>
  <si>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</si>
  <si>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</si>
  <si>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</si>
  <si>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</si>
  <si>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</si>
  <si>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</si>
  <si>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</si>
  <si>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</si>
  <si>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</si>
  <si>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</si>
  <si>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</si>
  <si>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</si>
  <si>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</si>
  <si>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</si>
  <si>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</si>
  <si>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</si>
  <si>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</si>
  <si>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</si>
  <si>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</si>
  <si>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</si>
  <si>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</si>
  <si>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</si>
  <si>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</si>
  <si>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</si>
  <si>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</si>
  <si>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</si>
  <si>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</si>
  <si>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</si>
  <si>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</si>
  <si>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</si>
  <si>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</si>
  <si>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</si>
  <si>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</si>
  <si>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</si>
  <si>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</si>
  <si>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</si>
  <si>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</si>
  <si>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</si>
  <si>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</si>
  <si>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</si>
  <si>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</si>
  <si>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</si>
  <si>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</si>
  <si>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</si>
  <si>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</si>
  <si>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</si>
  <si>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</si>
  <si>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</si>
  <si>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</si>
  <si>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</si>
  <si>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</si>
  <si>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</si>
  <si>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</si>
  <si>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</si>
  <si>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</si>
  <si>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</si>
  <si>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</si>
  <si>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</si>
  <si>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</si>
  <si>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</si>
  <si>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</si>
  <si>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</si>
  <si>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</si>
  <si>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</si>
  <si>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</si>
  <si>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</si>
  <si>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</si>
  <si>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</si>
  <si>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</si>
  <si>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</si>
  <si>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</si>
  <si>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</si>
  <si>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</si>
  <si>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</si>
  <si>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</si>
  <si>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</si>
  <si>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</si>
  <si>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</si>
  <si>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</si>
  <si>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</si>
  <si>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</si>
  <si>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</si>
  <si>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</si>
  <si>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</si>
  <si>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</si>
  <si>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</si>
  <si>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</si>
  <si>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</si>
  <si>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</si>
  <si>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</si>
  <si>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</si>
  <si>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</si>
  <si>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</si>
  <si>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</si>
  <si>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</si>
  <si>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</si>
  <si>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</si>
  <si>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</si>
  <si>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</si>
  <si>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</si>
  <si>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</si>
  <si>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</si>
  <si>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</si>
  <si>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</si>
  <si>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</si>
  <si>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</si>
  <si>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</si>
  <si>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</si>
  <si>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</si>
  <si>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</si>
  <si>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</si>
  <si>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</si>
  <si>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</si>
  <si>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</si>
  <si>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</si>
  <si>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</si>
  <si>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</si>
  <si>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</si>
  <si>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</si>
  <si>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</si>
  <si>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</si>
  <si>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</si>
  <si>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</si>
  <si>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</si>
  <si>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</si>
  <si>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</si>
  <si>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</si>
  <si>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</si>
  <si>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</si>
  <si>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</si>
  <si>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</si>
  <si>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</si>
  <si>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</si>
  <si>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</si>
  <si>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</si>
  <si>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</si>
  <si>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</si>
  <si>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</si>
  <si>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</si>
  <si>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</si>
  <si>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</si>
  <si>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</si>
  <si>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</si>
  <si>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</si>
  <si>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</si>
  <si>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</si>
  <si>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</si>
  <si>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</si>
  <si>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</si>
  <si>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</si>
  <si>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</si>
  <si>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</si>
  <si>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</si>
  <si>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</si>
  <si>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</si>
  <si>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</si>
  <si>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</si>
  <si>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</si>
  <si>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</si>
  <si>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</si>
  <si>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</si>
  <si>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</si>
  <si>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</si>
  <si>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</si>
  <si>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</si>
  <si>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</si>
  <si>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</si>
  <si>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</si>
  <si>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</si>
  <si>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</si>
  <si>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</si>
  <si>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</si>
  <si>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</si>
  <si>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</si>
  <si>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</si>
  <si>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</si>
  <si>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</si>
  <si>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</si>
  <si>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</si>
  <si>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</si>
  <si>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</si>
  <si>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</si>
  <si>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</si>
  <si>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</si>
  <si>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</si>
  <si>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</si>
  <si>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</si>
  <si>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</si>
  <si>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</si>
  <si>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</si>
  <si>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</si>
  <si>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</si>
  <si>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</si>
  <si>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</si>
  <si>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</si>
  <si>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</si>
  <si>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</si>
  <si>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</si>
  <si>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</si>
  <si>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</si>
  <si>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</si>
  <si>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</si>
  <si>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</si>
  <si>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</si>
  <si>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</si>
  <si>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</si>
  <si>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</si>
  <si>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</si>
  <si>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</si>
  <si>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</si>
  <si>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</si>
  <si>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</si>
  <si>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</si>
  <si>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</si>
  <si>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</si>
  <si>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</si>
  <si>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</si>
  <si>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</si>
  <si>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</si>
  <si>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</si>
  <si>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</si>
  <si>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</si>
  <si>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</si>
  <si>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</si>
  <si>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</si>
  <si>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</si>
  <si>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</si>
  <si>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</si>
  <si>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</si>
  <si>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</si>
  <si>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</si>
  <si>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</si>
  <si>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</si>
  <si>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</si>
  <si>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</si>
  <si>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</si>
  <si>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</si>
  <si>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</si>
  <si>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</si>
  <si>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</si>
  <si>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</si>
  <si>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</si>
  <si>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</si>
  <si>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</si>
  <si>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</si>
  <si>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</si>
  <si>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</si>
  <si>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</si>
  <si>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</si>
  <si>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</si>
  <si>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</si>
  <si>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</si>
  <si>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</si>
  <si>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</si>
  <si>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</si>
  <si>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</si>
  <si>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</si>
  <si>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</si>
  <si>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</si>
  <si>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</si>
  <si>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</si>
  <si>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</si>
  <si>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</si>
  <si>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</si>
  <si>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</si>
  <si>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</si>
  <si>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</si>
  <si>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</si>
  <si>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</si>
  <si>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</si>
  <si>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</si>
  <si>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</si>
  <si>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</si>
  <si>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</si>
  <si>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</si>
  <si>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</si>
  <si>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</si>
  <si>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</si>
  <si>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</si>
  <si>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</si>
  <si>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</si>
  <si>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</si>
  <si>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</si>
  <si>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</si>
  <si>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</si>
  <si>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</si>
  <si>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</si>
  <si>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</si>
  <si>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</si>
  <si>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</si>
  <si>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</si>
  <si>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</si>
  <si>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</si>
  <si>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</si>
  <si>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</si>
  <si>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</si>
  <si>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</si>
  <si>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</si>
  <si>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</si>
  <si>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</si>
  <si>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</si>
  <si>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</si>
  <si>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</si>
  <si>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</si>
  <si>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</si>
  <si>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</si>
  <si>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</si>
  <si>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</si>
  <si>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</si>
  <si>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</si>
  <si>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</si>
  <si>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</si>
  <si>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</si>
  <si>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</si>
  <si>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</si>
  <si>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</si>
  <si>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</si>
  <si>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</si>
  <si>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</si>
  <si>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</si>
  <si>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</si>
  <si>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</si>
  <si>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</si>
  <si>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</si>
  <si>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</si>
  <si>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</si>
  <si>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</si>
  <si>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</si>
  <si>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</si>
  <si>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</si>
  <si>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</si>
  <si>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</si>
  <si>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</si>
  <si>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</si>
  <si>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</si>
  <si>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</si>
  <si>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</si>
  <si>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</si>
  <si>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</si>
  <si>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</si>
  <si>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</si>
  <si>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</si>
  <si>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</si>
  <si>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</si>
  <si>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</si>
  <si>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</si>
  <si>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</si>
  <si>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</si>
  <si>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</si>
  <si>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</si>
  <si>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</si>
  <si>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</si>
  <si>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</si>
  <si>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</si>
  <si>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</si>
  <si>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</si>
  <si>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</si>
  <si>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</si>
  <si>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</si>
  <si>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</si>
  <si>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</si>
  <si>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</si>
  <si>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</si>
  <si>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</si>
  <si>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</si>
  <si>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</si>
  <si>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</si>
  <si>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</si>
  <si>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</si>
  <si>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</si>
  <si>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</si>
  <si>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</si>
  <si>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</si>
  <si>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</si>
  <si>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</si>
  <si>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</si>
  <si>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</si>
  <si>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</si>
  <si>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</si>
  <si>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</si>
  <si>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</si>
  <si>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</si>
  <si>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</si>
  <si>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</si>
  <si>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</si>
  <si>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</si>
  <si>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</si>
  <si>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</si>
  <si>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</si>
  <si>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</si>
  <si>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</si>
  <si>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</si>
  <si>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</si>
  <si>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</si>
  <si>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</si>
  <si>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</si>
  <si>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</si>
  <si>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</si>
  <si>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</si>
  <si>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</si>
  <si>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</si>
  <si>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</si>
  <si>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</si>
  <si>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</si>
  <si>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</si>
  <si>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</si>
  <si>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</si>
  <si>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</si>
  <si>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</si>
  <si>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</si>
  <si>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</si>
  <si>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</si>
  <si>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</si>
  <si>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</si>
  <si>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</si>
  <si>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</si>
  <si>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</si>
  <si>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</si>
  <si>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</si>
  <si>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</si>
  <si>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</si>
  <si>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</si>
  <si>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</si>
  <si>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</si>
  <si>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</si>
  <si>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</si>
  <si>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</si>
  <si>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</si>
  <si>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</si>
  <si>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</si>
  <si>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</si>
  <si>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</si>
  <si>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</si>
  <si>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</si>
  <si>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</si>
  <si>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</si>
  <si>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</si>
  <si>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</si>
  <si>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</si>
  <si>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</si>
  <si>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</si>
  <si>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</si>
  <si>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</si>
  <si>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</si>
  <si>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</si>
  <si>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</si>
  <si>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</si>
  <si>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</si>
  <si>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</si>
  <si>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</si>
  <si>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</si>
  <si>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</si>
  <si>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</si>
  <si>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</si>
  <si>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</si>
  <si>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</si>
  <si>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</si>
  <si>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</si>
  <si>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</si>
  <si>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</si>
  <si>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</si>
  <si>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</si>
  <si>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</si>
  <si>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</si>
  <si>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</si>
  <si>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</si>
  <si>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</si>
  <si>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</si>
  <si>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</si>
  <si>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</si>
  <si>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</si>
  <si>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</si>
  <si>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</si>
  <si>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</si>
  <si>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</si>
  <si>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</si>
  <si>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</si>
  <si>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</si>
  <si>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</si>
  <si>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</si>
  <si>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</si>
  <si>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</si>
  <si>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</si>
  <si>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</si>
  <si>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</si>
  <si>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</si>
  <si>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</si>
  <si>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</si>
  <si>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</si>
  <si>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</si>
  <si>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</si>
  <si>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</si>
  <si>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</si>
  <si>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</si>
  <si>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</si>
  <si>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</si>
  <si>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</si>
  <si>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</si>
  <si>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</si>
  <si>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</si>
  <si>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</si>
  <si>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</si>
  <si>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</si>
  <si>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</si>
  <si>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</si>
  <si>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</si>
  <si>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</si>
  <si>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</si>
  <si>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</si>
  <si>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</si>
  <si>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</si>
  <si>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</si>
  <si>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</si>
  <si>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</si>
  <si>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</si>
  <si>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</si>
  <si>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</si>
  <si>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</si>
  <si>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</si>
  <si>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</si>
  <si>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</si>
  <si>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</si>
  <si>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</si>
  <si>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</si>
  <si>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</si>
  <si>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</si>
  <si>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</si>
  <si>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</si>
  <si>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</si>
  <si>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</si>
  <si>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</si>
  <si>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</si>
  <si>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</si>
  <si>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</si>
  <si>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</si>
  <si>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</si>
  <si>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</si>
  <si>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</si>
  <si>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</si>
  <si>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</si>
  <si>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</si>
  <si>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</si>
  <si>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</si>
  <si>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</si>
  <si>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</si>
  <si>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</si>
  <si>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</si>
  <si>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</si>
  <si>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</si>
  <si>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</si>
  <si>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</si>
  <si>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</si>
  <si>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</si>
  <si>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</si>
  <si>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</si>
  <si>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</si>
  <si>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</si>
  <si>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</si>
  <si>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</si>
  <si>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</si>
  <si>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</si>
  <si>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</si>
  <si>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</si>
  <si>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</si>
  <si>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</si>
  <si>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</si>
  <si>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</si>
  <si>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</si>
  <si>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</si>
  <si>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</si>
  <si>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</si>
  <si>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</si>
  <si>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</si>
  <si>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</si>
  <si>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</si>
  <si>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</si>
  <si>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</si>
  <si>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</si>
  <si>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</si>
  <si>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</si>
  <si>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</si>
  <si>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</si>
  <si>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</si>
  <si>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</si>
  <si>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</si>
  <si>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</si>
  <si>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</si>
  <si>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</si>
  <si>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</si>
  <si>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</si>
  <si>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</si>
  <si>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</si>
  <si>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</si>
  <si>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</si>
  <si>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</si>
  <si>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</si>
  <si>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</si>
  <si>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</si>
  <si>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</si>
  <si>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</si>
  <si>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</si>
  <si>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</si>
  <si>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</si>
  <si>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</si>
  <si>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</si>
  <si>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</si>
  <si>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</si>
  <si>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</si>
  <si>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</si>
  <si>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</si>
  <si>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</si>
  <si>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</si>
  <si>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</si>
  <si>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</si>
  <si>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</si>
  <si>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</si>
  <si>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</si>
  <si>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</si>
  <si>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</si>
  <si>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</si>
  <si>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</si>
  <si>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</si>
  <si>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</si>
  <si>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</si>
  <si>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</si>
  <si>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</si>
  <si>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</si>
  <si>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</si>
  <si>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</si>
  <si>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</si>
  <si>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</si>
  <si>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</si>
  <si>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</si>
  <si>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</si>
  <si>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</si>
  <si>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</si>
  <si>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</si>
  <si>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</si>
  <si>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</si>
  <si>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</si>
  <si>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</si>
  <si>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</si>
  <si>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</si>
  <si>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</si>
  <si>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</si>
  <si>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</si>
  <si>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</si>
  <si>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</si>
  <si>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</si>
  <si>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</si>
  <si>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</si>
  <si>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</si>
  <si>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</si>
  <si>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</si>
  <si>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</si>
  <si>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</si>
  <si>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</si>
  <si>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</si>
  <si>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</si>
  <si>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</si>
  <si>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</si>
  <si>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</si>
  <si>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</si>
  <si>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</si>
  <si>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</si>
  <si>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</si>
  <si>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</si>
  <si>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</si>
  <si>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</si>
  <si>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</si>
  <si>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</si>
  <si>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</si>
  <si>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</si>
  <si>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</si>
  <si>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</si>
  <si>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</si>
  <si>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</si>
  <si>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</si>
  <si>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</si>
  <si>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</si>
  <si>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</si>
  <si>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</si>
  <si>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</si>
  <si>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</si>
  <si>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</si>
  <si>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</si>
  <si>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</si>
  <si>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</si>
  <si>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</si>
  <si>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</si>
  <si>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</si>
  <si>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</si>
  <si>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</si>
  <si>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</si>
  <si>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</si>
  <si>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</si>
  <si>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</si>
  <si>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</si>
  <si>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</si>
  <si>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</si>
  <si>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</si>
  <si>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</si>
  <si>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</si>
  <si>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</si>
  <si>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</si>
  <si>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</si>
  <si>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</si>
  <si>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</si>
  <si>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</si>
  <si>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</si>
  <si>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</si>
  <si>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</si>
  <si>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</si>
  <si>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</si>
  <si>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</si>
  <si>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</si>
  <si>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</si>
  <si>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</si>
  <si>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</si>
  <si>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</si>
  <si>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</si>
  <si>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</si>
  <si>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</si>
  <si>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</si>
  <si>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</si>
  <si>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</si>
  <si>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</si>
  <si>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</si>
  <si>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</si>
  <si>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</si>
  <si>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</si>
  <si>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</si>
  <si>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</si>
  <si>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</si>
  <si>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</si>
  <si>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</si>
  <si>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</si>
  <si>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</si>
  <si>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</si>
  <si>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</si>
  <si>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</si>
  <si>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</si>
  <si>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</si>
  <si>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</si>
  <si>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</si>
  <si>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</si>
  <si>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</si>
  <si>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</si>
  <si>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</si>
  <si>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</si>
  <si>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</si>
  <si>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</si>
  <si>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</si>
  <si>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</si>
  <si>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</si>
  <si>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</si>
  <si>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</si>
  <si>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</si>
  <si>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</si>
  <si>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</si>
  <si>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</si>
  <si>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</si>
  <si>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</si>
  <si>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</si>
  <si>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</si>
  <si>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</si>
  <si>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</si>
  <si>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</si>
  <si>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</si>
  <si>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</si>
  <si>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</si>
  <si>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</si>
  <si>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</si>
  <si>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</si>
  <si>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</si>
  <si>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</si>
  <si>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</si>
  <si>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</si>
  <si>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</si>
  <si>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</si>
  <si>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</si>
  <si>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</si>
  <si>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</si>
  <si>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</si>
  <si>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</si>
  <si>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</si>
  <si>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</si>
  <si>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</si>
  <si>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</si>
  <si>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</si>
  <si>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</si>
  <si>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</si>
  <si>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</si>
  <si>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</si>
  <si>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</si>
  <si>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</si>
  <si>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</si>
  <si>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</si>
  <si>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</si>
  <si>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</si>
  <si>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</si>
  <si>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</si>
  <si>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</si>
  <si>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</si>
  <si>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</si>
  <si>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</si>
  <si>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</si>
  <si>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</si>
  <si>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</si>
  <si>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</si>
  <si>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</si>
  <si>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</si>
  <si>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</si>
  <si>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</si>
  <si>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</si>
  <si>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</si>
  <si>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</si>
  <si>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</si>
  <si>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</si>
  <si>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</si>
  <si>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</si>
  <si>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</si>
  <si>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</si>
  <si>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</si>
  <si>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</si>
  <si>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</si>
  <si>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</si>
  <si>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</si>
  <si>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</si>
  <si>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</si>
  <si>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</si>
  <si>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</si>
  <si>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</si>
  <si>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</si>
  <si>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</si>
  <si>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</si>
  <si>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</si>
  <si>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</si>
  <si>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</si>
  <si>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</si>
  <si>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</si>
  <si>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</si>
  <si>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</si>
  <si>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</si>
  <si>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</si>
  <si>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</si>
  <si>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</si>
  <si>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</si>
  <si>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</si>
  <si>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</si>
  <si>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</si>
  <si>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</si>
  <si>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</si>
  <si>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</si>
  <si>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</si>
  <si>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</si>
  <si>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</si>
  <si>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</si>
  <si>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</si>
  <si>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</si>
  <si>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</si>
  <si>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</si>
  <si>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</si>
  <si>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</si>
  <si>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</si>
  <si>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</si>
  <si>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</si>
  <si>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</si>
  <si>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</si>
  <si>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</si>
  <si>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</si>
  <si>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</si>
  <si>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</si>
  <si>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</si>
  <si>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</si>
  <si>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</si>
  <si>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</si>
  <si>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</si>
  <si>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</si>
  <si>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</si>
  <si>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</si>
  <si>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</si>
  <si>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</si>
  <si>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</si>
  <si>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</si>
  <si>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</si>
  <si>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</si>
  <si>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</si>
  <si>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</si>
  <si>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</si>
  <si>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</si>
  <si>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</si>
  <si>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</si>
  <si>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</si>
  <si>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</si>
  <si>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</si>
  <si>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</si>
  <si>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</si>
  <si>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</si>
  <si>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</si>
  <si>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</si>
  <si>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</si>
  <si>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</si>
  <si>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</si>
  <si>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</si>
  <si>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</si>
  <si>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</si>
  <si>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</si>
  <si>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</si>
  <si>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</si>
  <si>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</si>
  <si>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</si>
  <si>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</si>
  <si>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</si>
  <si>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</si>
  <si>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</si>
  <si>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</si>
  <si>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</si>
  <si>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</si>
  <si>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</si>
  <si>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</si>
  <si>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</si>
  <si>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</si>
  <si>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</si>
  <si>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</si>
  <si>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</si>
  <si>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</si>
  <si>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</si>
  <si>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</si>
  <si>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</si>
  <si>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</si>
  <si>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</si>
  <si>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</si>
  <si>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</si>
  <si>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</si>
  <si>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</si>
  <si>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</si>
  <si>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</si>
  <si>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</si>
  <si>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</si>
  <si>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</si>
  <si>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</si>
  <si>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</si>
  <si>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</si>
  <si>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</si>
  <si>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</si>
  <si>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</si>
  <si>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</si>
  <si>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</si>
  <si>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</si>
  <si>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</si>
  <si>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</si>
  <si>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</si>
  <si>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</si>
  <si>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</si>
  <si>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</si>
  <si>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</si>
  <si>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</si>
  <si>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</si>
  <si>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</si>
  <si>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</si>
  <si>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</si>
  <si>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</si>
  <si>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</si>
  <si>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</si>
  <si>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</si>
  <si>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</si>
  <si>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</si>
  <si>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</si>
  <si>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</si>
  <si>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</si>
  <si>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</si>
  <si>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</si>
  <si>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</si>
  <si>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</si>
  <si>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</si>
  <si>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</si>
  <si>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</si>
  <si>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</si>
  <si>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</si>
  <si>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</si>
  <si>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</si>
  <si>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</si>
  <si>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</si>
  <si>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</si>
  <si>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</si>
  <si>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</si>
  <si>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</si>
  <si>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</si>
  <si>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</si>
  <si>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</si>
  <si>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</si>
  <si>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</si>
  <si>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</si>
  <si>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</si>
  <si>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</si>
  <si>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</si>
  <si>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</si>
  <si>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</si>
  <si>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</si>
  <si>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</si>
  <si>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</si>
  <si>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</si>
  <si>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</si>
  <si>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</si>
  <si>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</si>
  <si>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</si>
  <si>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</si>
  <si>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</si>
  <si>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</si>
  <si>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</si>
  <si>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</si>
  <si>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</si>
  <si>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</si>
  <si>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</si>
  <si>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</si>
  <si>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</si>
  <si>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</si>
  <si>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</si>
  <si>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</si>
  <si>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</si>
  <si>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</si>
  <si>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</si>
  <si>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</si>
  <si>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</si>
  <si>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</si>
  <si>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</si>
  <si>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</si>
  <si>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</si>
  <si>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</si>
  <si>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</si>
  <si>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</si>
  <si>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</si>
  <si>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</si>
  <si>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</si>
  <si>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</si>
  <si>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</si>
  <si>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</si>
  <si>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</si>
  <si>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</si>
  <si>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</si>
  <si>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</si>
  <si>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</si>
  <si>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</si>
  <si>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</si>
  <si>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</si>
  <si>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</si>
  <si>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</si>
  <si>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</si>
  <si>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</si>
  <si>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</si>
  <si>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</si>
  <si>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</si>
  <si>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</si>
  <si>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</si>
  <si>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</si>
  <si>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</si>
  <si>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</si>
  <si>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</si>
  <si>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</si>
  <si>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</si>
  <si>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</si>
  <si>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</si>
  <si>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</si>
  <si>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</si>
  <si>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</si>
  <si>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</si>
  <si>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</si>
  <si>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</si>
  <si>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</si>
  <si>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</si>
  <si>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</si>
  <si>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</si>
  <si>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</si>
  <si>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</si>
  <si>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</si>
  <si>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</si>
  <si>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</si>
  <si>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</si>
  <si>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</si>
  <si>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</si>
  <si>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</si>
  <si>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</si>
  <si>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</si>
  <si>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</si>
  <si>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</si>
  <si>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</si>
  <si>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</si>
  <si>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</si>
  <si>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</si>
  <si>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</si>
  <si>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</si>
  <si>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</si>
  <si>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</si>
  <si>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</si>
  <si>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</si>
  <si>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</si>
  <si>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</si>
  <si>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</si>
  <si>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</si>
  <si>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</si>
  <si>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</si>
  <si>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</si>
  <si>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</si>
  <si>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</si>
  <si>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</si>
  <si>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</si>
  <si>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</si>
  <si>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</si>
  <si>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</si>
  <si>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</si>
  <si>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</si>
  <si>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</si>
  <si>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</si>
  <si>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</si>
  <si>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</si>
  <si>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</si>
  <si>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</si>
  <si>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</si>
  <si>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</si>
  <si>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</si>
  <si>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</si>
  <si>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</si>
  <si>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</si>
  <si>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</si>
  <si>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</si>
  <si>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</si>
  <si>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</si>
  <si>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</si>
  <si>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</si>
  <si>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</si>
  <si>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</si>
  <si>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</si>
  <si>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</si>
  <si>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</si>
  <si>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</si>
  <si>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</si>
  <si>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</si>
  <si>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</si>
  <si>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</si>
  <si>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</si>
  <si>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</si>
  <si>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</si>
  <si>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</si>
  <si>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</si>
  <si>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</si>
  <si>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</si>
  <si>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</si>
  <si>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</si>
  <si>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</si>
  <si>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</si>
  <si>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</si>
  <si>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</si>
  <si>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</si>
  <si>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</si>
  <si>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</si>
  <si>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</si>
  <si>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</si>
  <si>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</si>
  <si>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</si>
  <si>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</si>
  <si>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</si>
  <si>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</si>
  <si>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</si>
  <si>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</si>
  <si>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</si>
  <si>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</si>
  <si>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</si>
  <si>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</si>
  <si>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</si>
  <si>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</si>
  <si>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</si>
  <si>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</si>
  <si>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</si>
  <si>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</si>
  <si>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</si>
  <si>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</si>
  <si>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</si>
  <si>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</si>
  <si>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</si>
  <si>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</si>
  <si>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</si>
  <si>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</si>
  <si>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</si>
  <si>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</si>
  <si>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</si>
  <si>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</si>
  <si>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</si>
  <si>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</si>
  <si>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</si>
  <si>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</si>
  <si>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</si>
  <si>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</si>
  <si>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</si>
  <si>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</si>
  <si>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</si>
  <si>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</si>
  <si>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</si>
  <si>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</si>
  <si>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</si>
  <si>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</si>
  <si>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</si>
  <si>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</si>
  <si>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</si>
  <si>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</si>
  <si>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</si>
  <si>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</si>
  <si>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</si>
  <si>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</si>
  <si>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</si>
  <si>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</si>
  <si>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</si>
  <si>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</si>
  <si>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</si>
  <si>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</si>
  <si>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</si>
  <si>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</si>
  <si>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</si>
  <si>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</si>
  <si>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</si>
  <si>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</si>
  <si>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</si>
  <si>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</si>
  <si>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</si>
  <si>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</si>
  <si>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</si>
  <si>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</si>
  <si>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</si>
  <si>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</si>
  <si>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</si>
  <si>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</si>
  <si>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</si>
  <si>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</si>
  <si>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</si>
  <si>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</si>
  <si>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</si>
  <si>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</si>
  <si>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</si>
  <si>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</si>
  <si>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</si>
  <si>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</si>
  <si>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</si>
  <si>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</si>
  <si>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</si>
  <si>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</si>
  <si>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</si>
  <si>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</si>
  <si>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</si>
  <si>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</si>
  <si>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</si>
  <si>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</si>
  <si>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</si>
  <si>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</si>
  <si>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</si>
  <si>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</si>
  <si>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</si>
  <si>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</si>
  <si>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</si>
  <si>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</si>
  <si>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</si>
  <si>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</si>
  <si>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</si>
  <si>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</si>
  <si>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</si>
  <si>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</si>
  <si>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</si>
  <si>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</si>
  <si>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</si>
  <si>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</si>
  <si>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</si>
  <si>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</si>
  <si>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</si>
  <si>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</si>
  <si>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</si>
  <si>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</si>
  <si>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</si>
  <si>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</si>
  <si>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</si>
  <si>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</si>
  <si>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</si>
  <si>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</si>
  <si>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</si>
  <si>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</si>
  <si>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</si>
  <si>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</si>
  <si>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</si>
  <si>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</si>
  <si>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</si>
  <si>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</si>
  <si>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</si>
  <si>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</si>
  <si>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</si>
  <si>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</si>
  <si>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</si>
  <si>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</si>
  <si>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</si>
  <si>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</si>
  <si>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</si>
  <si>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</si>
  <si>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</si>
  <si>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</si>
  <si>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</si>
  <si>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</si>
  <si>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</si>
  <si>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</si>
  <si>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</si>
  <si>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</si>
  <si>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</si>
  <si>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</si>
  <si>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</si>
  <si>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</si>
  <si>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</si>
  <si>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</si>
  <si>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</si>
  <si>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</si>
  <si>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</si>
  <si>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</si>
  <si>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</si>
  <si>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</si>
  <si>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</si>
  <si>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</si>
  <si>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</si>
  <si>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</si>
  <si>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</si>
  <si>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</si>
  <si>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</si>
  <si>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</si>
  <si>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</si>
  <si>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</si>
  <si>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</si>
  <si>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</si>
  <si>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</si>
  <si>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</si>
  <si>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</si>
  <si>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</si>
  <si>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</si>
  <si>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</si>
  <si>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</si>
  <si>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</si>
  <si>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</si>
  <si>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</si>
  <si>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</si>
  <si>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</si>
  <si>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</si>
  <si>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</si>
  <si>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</si>
  <si>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</si>
  <si>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</si>
  <si>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</si>
  <si>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</si>
  <si>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</si>
  <si>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</si>
  <si>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</si>
  <si>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</si>
  <si>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</si>
  <si>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</si>
  <si>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</si>
  <si>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</si>
  <si>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</si>
  <si>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</si>
  <si>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</si>
  <si>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</si>
  <si>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</si>
  <si>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</si>
  <si>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</si>
  <si>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</si>
  <si>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</si>
  <si>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</si>
  <si>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</si>
  <si>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</si>
  <si>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</si>
  <si>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</si>
  <si>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</si>
  <si>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</si>
  <si>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</si>
  <si>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</si>
  <si>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</si>
  <si>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</si>
  <si>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</si>
  <si>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</si>
  <si>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</si>
  <si>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</si>
  <si>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</si>
  <si>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</si>
  <si>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</si>
  <si>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</si>
  <si>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</si>
  <si>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</si>
  <si>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</si>
  <si>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</si>
  <si>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</si>
  <si>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</si>
  <si>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</si>
  <si>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</si>
  <si>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</si>
  <si>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</si>
  <si>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</si>
  <si>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</si>
  <si>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</si>
  <si>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</si>
  <si>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</si>
  <si>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</si>
  <si>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</si>
  <si>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</si>
  <si>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</si>
  <si>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</si>
  <si>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</si>
  <si>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</si>
  <si>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</si>
  <si>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</si>
  <si>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</si>
  <si>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</si>
  <si>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</si>
  <si>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</si>
  <si>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</si>
  <si>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</si>
  <si>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</si>
  <si>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</si>
  <si>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</si>
  <si>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</si>
  <si>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</si>
  <si>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</si>
  <si>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</si>
  <si>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</si>
  <si>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</si>
  <si>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</si>
  <si>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</si>
  <si>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</si>
  <si>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</si>
  <si>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</si>
  <si>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</si>
  <si>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</si>
  <si>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</si>
  <si>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</si>
  <si>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</si>
  <si>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</si>
  <si>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</si>
  <si>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</si>
  <si>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</si>
  <si>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</si>
  <si>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</si>
  <si>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</si>
  <si>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</si>
  <si>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</si>
  <si>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</si>
  <si>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</si>
  <si>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</si>
  <si>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</si>
  <si>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</si>
  <si>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</si>
  <si>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</si>
  <si>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</si>
  <si>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</si>
  <si>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</si>
  <si>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</si>
  <si>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</si>
  <si>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</si>
  <si>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</si>
  <si>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</si>
  <si>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</si>
  <si>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</si>
  <si>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</si>
  <si>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</si>
  <si>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</si>
  <si>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</si>
  <si>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</si>
  <si>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</si>
  <si>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</si>
  <si>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</si>
  <si>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</si>
  <si>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</si>
  <si>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</si>
  <si>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</si>
  <si>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</si>
  <si>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</si>
  <si>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</si>
  <si>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</si>
  <si>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</si>
  <si>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</si>
  <si>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</si>
  <si>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</si>
  <si>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</si>
  <si>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</si>
  <si>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</si>
  <si>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</si>
  <si>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</si>
  <si>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</si>
  <si>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</si>
  <si>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</si>
  <si>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</si>
  <si>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</si>
  <si>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</si>
  <si>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</si>
  <si>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</si>
  <si>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</si>
  <si>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</si>
  <si>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</si>
  <si>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</si>
  <si>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</si>
  <si>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</si>
  <si>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</si>
  <si>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</si>
  <si>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</si>
  <si>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</si>
  <si>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</si>
  <si>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</si>
  <si>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</si>
  <si>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</si>
  <si>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</si>
  <si>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</si>
  <si>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</si>
  <si>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</si>
  <si>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</si>
  <si>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</si>
  <si>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</si>
  <si>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</si>
  <si>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</si>
  <si>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</si>
  <si>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</si>
  <si>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</si>
  <si>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</si>
  <si>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</si>
  <si>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</si>
  <si>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</si>
  <si>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</si>
  <si>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</si>
  <si>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</si>
  <si>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</si>
  <si>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</si>
  <si>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</si>
  <si>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</si>
  <si>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</si>
  <si>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</si>
  <si>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</si>
  <si>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</si>
  <si>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</si>
  <si>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</si>
  <si>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</si>
  <si>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</si>
  <si>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</si>
  <si>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</si>
  <si>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</si>
  <si>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</si>
  <si>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</si>
  <si>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</si>
  <si>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</si>
  <si>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</si>
  <si>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</si>
  <si>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</si>
  <si>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</si>
  <si>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</si>
  <si>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</si>
  <si>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</si>
  <si>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</si>
  <si>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</si>
  <si>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</si>
  <si>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</si>
  <si>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</si>
  <si>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</si>
  <si>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</si>
  <si>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</si>
  <si>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</si>
  <si>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</si>
  <si>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</si>
  <si>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</si>
  <si>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</si>
  <si>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</si>
  <si>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</si>
  <si>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</si>
  <si>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</si>
  <si>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</si>
  <si>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</si>
  <si>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</si>
  <si>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</si>
  <si>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</si>
  <si>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</si>
  <si>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</si>
  <si>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</si>
  <si>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</si>
  <si>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</si>
  <si>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</si>
  <si>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</si>
  <si>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</si>
  <si>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</si>
  <si>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</si>
  <si>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</si>
  <si>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</si>
  <si>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</si>
  <si>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</si>
  <si>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</si>
  <si>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</si>
  <si>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</si>
  <si>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</si>
  <si>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</si>
  <si>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</si>
  <si>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</si>
  <si>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</si>
  <si>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</si>
  <si>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</si>
  <si>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</si>
  <si>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</si>
  <si>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</si>
  <si>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</si>
  <si>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</si>
  <si>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</si>
  <si>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</si>
  <si>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</si>
  <si>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</si>
  <si>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</si>
  <si>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</si>
  <si>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</si>
  <si>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</si>
  <si>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</si>
  <si>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</si>
  <si>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</si>
  <si>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</si>
  <si>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</si>
  <si>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</si>
  <si>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</si>
  <si>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</si>
  <si>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</si>
  <si>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</si>
  <si>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</si>
  <si>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</si>
  <si>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</si>
  <si>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</si>
  <si>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</si>
  <si>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</si>
  <si>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</si>
  <si>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</si>
  <si>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</si>
  <si>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</si>
  <si>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</si>
  <si>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</si>
  <si>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</si>
  <si>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</si>
  <si>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</si>
  <si>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</si>
  <si>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</si>
  <si>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</si>
  <si>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</si>
  <si>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</si>
  <si>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</si>
  <si>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</si>
  <si>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</si>
  <si>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</si>
  <si>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</si>
  <si>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</si>
  <si>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</si>
  <si>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</si>
  <si>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</si>
  <si>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</si>
  <si>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</si>
  <si>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</si>
  <si>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</si>
  <si>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</si>
  <si>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</si>
  <si>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</si>
  <si>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</si>
  <si>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</si>
  <si>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</si>
  <si>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</si>
  <si>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</si>
  <si>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</si>
  <si>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</si>
  <si>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</si>
  <si>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</si>
  <si>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</si>
  <si>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</si>
  <si>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</si>
  <si>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</si>
  <si>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</si>
  <si>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</si>
  <si>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</si>
  <si>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</si>
  <si>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</si>
  <si>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</si>
  <si>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</si>
  <si>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</si>
  <si>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</si>
  <si>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</si>
  <si>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</si>
  <si>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</si>
  <si>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</si>
  <si>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</si>
  <si>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</si>
  <si>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</si>
  <si>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</si>
  <si>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</si>
  <si>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</si>
  <si>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</si>
  <si>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</si>
  <si>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</si>
  <si>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</si>
  <si>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</si>
  <si>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</si>
  <si>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</si>
  <si>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</si>
  <si>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</si>
  <si>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</si>
  <si>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</si>
  <si>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</si>
  <si>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</si>
  <si>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</si>
  <si>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</si>
  <si>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</si>
  <si>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</si>
  <si>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</si>
  <si>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</si>
  <si>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</si>
  <si>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</si>
  <si>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</si>
  <si>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</si>
  <si>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</si>
  <si>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</si>
  <si>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</si>
  <si>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</si>
  <si>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</si>
  <si>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</si>
  <si>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</si>
  <si>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</si>
  <si>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</si>
  <si>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</si>
  <si>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</si>
  <si>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</si>
  <si>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</si>
  <si>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</si>
  <si>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</si>
  <si>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</si>
  <si>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</si>
  <si>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</si>
  <si>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</si>
  <si>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</si>
  <si>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</si>
  <si>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</si>
  <si>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</si>
  <si>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</si>
  <si>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</si>
  <si>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</si>
  <si>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</si>
  <si>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</si>
  <si>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</si>
  <si>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</si>
  <si>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</si>
  <si>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</si>
  <si>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</si>
  <si>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</si>
  <si>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</si>
  <si>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</si>
  <si>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</si>
  <si>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</si>
  <si>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</si>
  <si>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</si>
  <si>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</si>
  <si>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</si>
  <si>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</si>
  <si>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</si>
  <si>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</si>
  <si>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</si>
  <si>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</si>
  <si>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</si>
  <si>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</si>
  <si>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</si>
  <si>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</si>
  <si>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</si>
  <si>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</si>
  <si>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</si>
  <si>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</si>
  <si>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</si>
  <si>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</si>
  <si>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</si>
  <si>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</si>
  <si>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</si>
  <si>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</si>
  <si>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</si>
  <si>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</si>
  <si>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</si>
  <si>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</si>
  <si>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</si>
  <si>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</si>
  <si>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</si>
  <si>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</si>
  <si>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</si>
  <si>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</si>
  <si>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</si>
  <si>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</si>
  <si>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</si>
  <si>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</si>
  <si>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</si>
  <si>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</si>
  <si>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</si>
  <si>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</si>
  <si>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</si>
  <si>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</si>
  <si>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</si>
  <si>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</si>
  <si>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</si>
  <si>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</si>
  <si>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</si>
  <si>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</si>
  <si>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</si>
  <si>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</si>
  <si>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</si>
  <si>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</si>
  <si>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</si>
  <si>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</si>
  <si>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</si>
  <si>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</si>
  <si>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</si>
  <si>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</si>
  <si>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</si>
  <si>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</si>
  <si>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</si>
  <si>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</si>
  <si>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</si>
  <si>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</si>
  <si>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</si>
  <si>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</si>
  <si>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</si>
  <si>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</si>
  <si>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</si>
  <si>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</si>
  <si>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</si>
  <si>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</si>
  <si>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</si>
  <si>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</si>
  <si>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</si>
  <si>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</si>
  <si>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</si>
  <si>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</si>
  <si>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</si>
  <si>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</si>
  <si>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</si>
  <si>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</si>
  <si>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</si>
  <si>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</si>
  <si>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</si>
  <si>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</si>
  <si>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</si>
  <si>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</si>
  <si>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</si>
  <si>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</si>
  <si>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</si>
  <si>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</si>
  <si>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</si>
  <si>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</si>
  <si>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</si>
  <si>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</si>
  <si>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</si>
  <si>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</si>
  <si>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</si>
  <si>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</si>
  <si>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</si>
  <si>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</si>
  <si>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</si>
  <si>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</si>
  <si>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</si>
  <si>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</si>
  <si>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</si>
  <si>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</si>
  <si>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</si>
  <si>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</si>
  <si>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</si>
  <si>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</si>
  <si>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</si>
  <si>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</si>
  <si>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</si>
  <si>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</si>
  <si>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</si>
  <si>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</si>
  <si>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</si>
  <si>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</si>
  <si>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</si>
  <si>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</si>
  <si>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</si>
  <si>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</si>
  <si>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</si>
  <si>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</si>
  <si>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</si>
  <si>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</si>
  <si>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</si>
  <si>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</si>
  <si>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</si>
  <si>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</si>
  <si>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</si>
  <si>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</si>
  <si>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</si>
  <si>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</si>
  <si>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</si>
  <si>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</si>
  <si>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</si>
  <si>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</si>
  <si>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</si>
  <si>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</si>
  <si>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</si>
  <si>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</si>
  <si>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</si>
  <si>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</si>
  <si>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</si>
  <si>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</si>
  <si>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</si>
  <si>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</si>
  <si>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</si>
  <si>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</si>
  <si>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</si>
  <si>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</si>
  <si>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</si>
  <si>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</si>
  <si>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</si>
  <si>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</si>
  <si>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</si>
  <si>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</si>
  <si>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</si>
  <si>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</si>
  <si>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</si>
  <si>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</si>
  <si>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</si>
  <si>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</si>
  <si>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</si>
  <si>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</si>
  <si>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</si>
  <si>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</si>
  <si>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</si>
  <si>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</si>
  <si>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</si>
  <si>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</si>
  <si>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</si>
  <si>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</si>
  <si>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</si>
  <si>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</si>
  <si>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</si>
  <si>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</si>
  <si>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</si>
  <si>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</si>
  <si>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</si>
  <si>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</si>
  <si>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</si>
  <si>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</si>
  <si>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</si>
  <si>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</si>
  <si>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</si>
  <si>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</si>
  <si>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</si>
  <si>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</si>
  <si>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</si>
  <si>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</si>
  <si>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</si>
  <si>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</si>
  <si>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</si>
  <si>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</si>
  <si>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</si>
  <si>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</si>
  <si>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</si>
  <si>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</si>
  <si>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</si>
  <si>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</si>
  <si>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</si>
  <si>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</si>
  <si>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</si>
  <si>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</si>
  <si>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</si>
  <si>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</si>
  <si>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</si>
  <si>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</si>
  <si>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</si>
  <si>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</si>
  <si>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</si>
  <si>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</si>
  <si>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</si>
  <si>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</si>
  <si>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</si>
  <si>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</si>
  <si>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</si>
  <si>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</si>
  <si>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</si>
  <si>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</si>
  <si>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</si>
  <si>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</si>
  <si>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</si>
  <si>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</si>
  <si>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</si>
  <si>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</si>
  <si>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</si>
  <si>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</si>
  <si>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</si>
  <si>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</si>
  <si>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</si>
  <si>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</si>
  <si>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</si>
  <si>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</si>
  <si>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</si>
  <si>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</si>
  <si>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</si>
  <si>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</si>
  <si>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</si>
  <si>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</si>
  <si>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</si>
  <si>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</si>
  <si>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</si>
  <si>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</si>
  <si>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</si>
  <si>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</si>
  <si>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</si>
  <si>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</si>
  <si>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</si>
  <si>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</si>
  <si>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</si>
  <si>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</si>
  <si>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</si>
  <si>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</si>
  <si>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</si>
  <si>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</si>
  <si>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</si>
  <si>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</si>
  <si>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</si>
  <si>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</si>
  <si>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</si>
  <si>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</si>
  <si>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</si>
  <si>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</si>
  <si>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</si>
  <si>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</si>
  <si>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</si>
  <si>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</si>
  <si>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</si>
  <si>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</si>
  <si>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</si>
  <si>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</si>
  <si>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</si>
  <si>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</si>
  <si>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</si>
  <si>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</si>
  <si>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</si>
  <si>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</si>
  <si>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</si>
  <si>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</si>
  <si>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</si>
  <si>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</si>
  <si>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</si>
  <si>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</si>
  <si>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</si>
  <si>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</si>
  <si>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</si>
  <si>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</si>
  <si>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</si>
  <si>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</si>
  <si>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</si>
  <si>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</si>
  <si>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</si>
  <si>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</si>
  <si>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</si>
  <si>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</si>
  <si>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</si>
  <si>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</si>
  <si>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</si>
  <si>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</si>
  <si>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</si>
  <si>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</si>
  <si>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</si>
  <si>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</si>
  <si>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</si>
  <si>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</si>
  <si>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</si>
  <si>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</si>
  <si>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</si>
  <si>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</si>
  <si>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</si>
  <si>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</si>
  <si>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</si>
  <si>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</si>
  <si>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</si>
  <si>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</si>
  <si>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</si>
  <si>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</si>
  <si>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</si>
  <si>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</si>
  <si>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</si>
  <si>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</si>
  <si>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</si>
  <si>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</si>
  <si>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</si>
  <si>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</si>
  <si>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</si>
  <si>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</si>
  <si>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</si>
  <si>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</si>
  <si>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</si>
  <si>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</si>
  <si>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</si>
  <si>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</si>
  <si>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</si>
  <si>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</si>
  <si>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</si>
  <si>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</si>
  <si>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</si>
  <si>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</si>
  <si>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</si>
  <si>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</si>
  <si>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</si>
  <si>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</si>
  <si>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</si>
  <si>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</si>
  <si>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</si>
  <si>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</si>
  <si>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</si>
  <si>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</si>
  <si>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</si>
  <si>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</si>
  <si>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</si>
  <si>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</si>
  <si>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</si>
  <si>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</si>
  <si>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</si>
  <si>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</si>
  <si>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</si>
  <si>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</si>
  <si>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</si>
  <si>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</si>
  <si>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</si>
  <si>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</si>
  <si>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</si>
  <si>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</si>
  <si>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</si>
  <si>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</si>
  <si>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</si>
  <si>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</si>
  <si>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</si>
  <si>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</si>
  <si>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</si>
  <si>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</si>
  <si>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</si>
  <si>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</si>
  <si>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</si>
  <si>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</si>
  <si>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</si>
  <si>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</si>
  <si>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</si>
  <si>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</si>
  <si>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</si>
  <si>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</si>
  <si>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</si>
  <si>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</si>
  <si>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</si>
  <si>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</si>
  <si>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</si>
  <si>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</si>
  <si>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</si>
  <si>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</si>
  <si>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</si>
  <si>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</si>
  <si>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</si>
  <si>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</si>
  <si>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</si>
  <si>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</si>
  <si>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</si>
  <si>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</si>
  <si>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</si>
  <si>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</si>
  <si>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</si>
  <si>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</si>
  <si>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</si>
  <si>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</si>
  <si>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</si>
  <si>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</si>
  <si>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</si>
  <si>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</si>
  <si>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</si>
  <si>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</si>
  <si>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</si>
  <si>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</si>
  <si>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</si>
  <si>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</si>
  <si>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</si>
  <si>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</si>
  <si>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</si>
  <si>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</si>
  <si>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</si>
  <si>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</si>
  <si>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</si>
  <si>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</si>
  <si>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</si>
  <si>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</si>
  <si>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</si>
  <si>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</si>
  <si>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</si>
  <si>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</si>
  <si>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</si>
  <si>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</si>
  <si>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</si>
  <si>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</si>
  <si>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</si>
  <si>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</si>
  <si>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</si>
  <si>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</si>
  <si>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</si>
  <si>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</si>
  <si>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</si>
  <si>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</si>
  <si>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</si>
  <si>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</si>
  <si>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</si>
  <si>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</si>
  <si>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</si>
  <si>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</si>
  <si>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</si>
  <si>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</si>
  <si>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</si>
  <si>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</si>
  <si>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</si>
  <si>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</si>
  <si>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</si>
  <si>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</si>
  <si>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</si>
  <si>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</si>
  <si>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</si>
  <si>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</si>
  <si>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</si>
  <si>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</si>
  <si>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</si>
  <si>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</si>
  <si>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</si>
  <si>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</si>
  <si>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</si>
  <si>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</si>
  <si>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</si>
  <si>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</si>
  <si>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</si>
  <si>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</si>
  <si>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</si>
  <si>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</si>
  <si>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</si>
  <si>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</si>
  <si>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</si>
  <si>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</si>
  <si>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</si>
  <si>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</si>
  <si>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</si>
  <si>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</si>
  <si>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</si>
  <si>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</si>
  <si>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</si>
  <si>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</si>
  <si>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</si>
  <si>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</si>
  <si>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</si>
  <si>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</si>
  <si>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</si>
  <si>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</si>
  <si>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</si>
  <si>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</si>
  <si>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</si>
  <si>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</si>
  <si>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</si>
  <si>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</si>
  <si>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</si>
  <si>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</si>
  <si>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</si>
  <si>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</si>
  <si>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</si>
  <si>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</si>
  <si>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</si>
  <si>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</si>
  <si>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</si>
  <si>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</si>
  <si>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</si>
  <si>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</si>
  <si>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</si>
  <si>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</si>
  <si>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</si>
  <si>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</si>
  <si>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</si>
  <si>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</si>
  <si>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</si>
  <si>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</si>
  <si>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</si>
  <si>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</si>
  <si>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</si>
  <si>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</si>
  <si>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</si>
  <si>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</si>
  <si>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</si>
  <si>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</si>
  <si>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</si>
  <si>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</si>
  <si>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</si>
  <si>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</si>
  <si>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</si>
  <si>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</si>
  <si>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</si>
  <si>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</si>
  <si>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</si>
  <si>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</si>
  <si>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</si>
  <si>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</si>
  <si>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</si>
  <si>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</si>
  <si>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</si>
  <si>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</si>
  <si>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</si>
  <si>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</si>
  <si>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</si>
  <si>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</si>
  <si>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</si>
  <si>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</si>
  <si>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</si>
  <si>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</si>
  <si>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</si>
  <si>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</si>
  <si>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</si>
  <si>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</si>
  <si>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</si>
  <si>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</si>
  <si>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</si>
  <si>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</si>
  <si>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</si>
  <si>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</si>
  <si>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</si>
  <si>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</si>
  <si>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</si>
  <si>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</si>
  <si>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</si>
  <si>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</si>
  <si>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</si>
  <si>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</si>
  <si>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</si>
  <si>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</si>
  <si>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</si>
  <si>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</si>
  <si>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</si>
  <si>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</si>
  <si>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</si>
  <si>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</si>
  <si>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</si>
  <si>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</si>
  <si>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</si>
  <si>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</si>
  <si>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</si>
  <si>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</si>
  <si>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</si>
  <si>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</si>
  <si>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</si>
  <si>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</si>
  <si>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</si>
  <si>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</si>
  <si>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</si>
  <si>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</si>
  <si>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</si>
  <si>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</si>
  <si>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</si>
  <si>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</si>
  <si>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</si>
  <si>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</si>
  <si>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</si>
  <si>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</si>
  <si>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</si>
  <si>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</si>
  <si>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</si>
  <si>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</si>
  <si>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</si>
  <si>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</si>
  <si>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</si>
  <si>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</si>
  <si>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</si>
  <si>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</si>
  <si>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</si>
  <si>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</si>
  <si>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</si>
  <si>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</si>
  <si>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</si>
  <si>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</si>
  <si>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</si>
  <si>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</si>
  <si>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</si>
  <si>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</si>
  <si>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</si>
  <si>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</si>
  <si>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</si>
  <si>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</si>
  <si>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</si>
  <si>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</si>
  <si>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</si>
  <si>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</si>
  <si>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</si>
  <si>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</si>
  <si>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</si>
  <si>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</si>
  <si>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</si>
  <si>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</si>
  <si>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</si>
  <si>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</si>
  <si>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</si>
  <si>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</si>
  <si>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</si>
  <si>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</si>
  <si>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</si>
  <si>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</si>
  <si>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</si>
  <si>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</si>
  <si>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</si>
  <si>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</si>
  <si>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</si>
  <si>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</si>
  <si>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</si>
  <si>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</si>
  <si>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</si>
  <si>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</si>
  <si>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</si>
  <si>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</si>
  <si>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</si>
  <si>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</si>
  <si>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</si>
  <si>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</si>
  <si>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</si>
  <si>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</si>
  <si>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</si>
  <si>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</si>
  <si>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</si>
  <si>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</si>
  <si>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</si>
  <si>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</si>
  <si>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</si>
  <si>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</si>
  <si>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</si>
  <si>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</si>
  <si>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</si>
  <si>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</si>
  <si>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</si>
  <si>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</si>
  <si>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</si>
  <si>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</si>
  <si>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</si>
  <si>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</si>
  <si>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</si>
  <si>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</si>
  <si>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</si>
  <si>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</si>
  <si>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</si>
  <si>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</si>
  <si>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</si>
  <si>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</si>
  <si>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</si>
  <si>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</si>
  <si>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</si>
  <si>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</si>
  <si>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</si>
  <si>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</si>
  <si>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</si>
  <si>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</si>
  <si>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</si>
  <si>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</si>
  <si>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</si>
  <si>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</si>
  <si>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</si>
  <si>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</si>
  <si>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</si>
  <si>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</si>
  <si>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</si>
  <si>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</si>
  <si>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</si>
  <si>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</si>
  <si>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</si>
  <si>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</si>
  <si>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</si>
  <si>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</si>
  <si>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</si>
  <si>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</si>
  <si>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</si>
  <si>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</si>
  <si>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</si>
  <si>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</si>
  <si>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</si>
  <si>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</si>
  <si>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</si>
  <si>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</si>
  <si>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</si>
  <si>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</si>
  <si>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</si>
  <si>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</si>
  <si>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</si>
  <si>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</si>
  <si>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</si>
  <si>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</si>
  <si>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</si>
  <si>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</si>
  <si>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</si>
  <si>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</si>
  <si>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</si>
  <si>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</si>
  <si>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</si>
  <si>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</si>
  <si>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</si>
  <si>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</si>
  <si>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</si>
  <si>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</si>
  <si>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</si>
  <si>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</si>
  <si>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</si>
  <si>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</si>
  <si>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</si>
  <si>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</si>
  <si>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</si>
  <si>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</si>
  <si>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</si>
  <si>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</si>
  <si>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</si>
  <si>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</si>
  <si>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</si>
  <si>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</si>
  <si>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</si>
  <si>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</si>
  <si>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</si>
  <si>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</si>
  <si>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</si>
  <si>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</si>
  <si>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</si>
  <si>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</si>
  <si>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</si>
  <si>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</si>
  <si>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</si>
  <si>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</si>
  <si>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</si>
  <si>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</si>
  <si>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</si>
  <si>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</si>
  <si>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</si>
  <si>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</si>
  <si>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</si>
  <si>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</si>
  <si>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</si>
  <si>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</si>
  <si>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</si>
  <si>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</si>
  <si>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</si>
  <si>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</si>
  <si>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</si>
  <si>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</si>
  <si>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</si>
  <si>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</si>
  <si>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</si>
  <si>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</si>
  <si>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</si>
  <si>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</si>
  <si>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</si>
  <si>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</si>
  <si>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</si>
  <si>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</si>
  <si>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</si>
  <si>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</si>
  <si>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</si>
  <si>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</si>
  <si>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</si>
  <si>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</si>
  <si>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</si>
  <si>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</si>
  <si>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</si>
  <si>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</si>
  <si>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</si>
  <si>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</si>
  <si>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</si>
  <si>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</si>
  <si>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</si>
  <si>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</si>
  <si>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</si>
  <si>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</si>
  <si>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</si>
  <si>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</si>
  <si>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</si>
  <si>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</si>
  <si>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</si>
  <si>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</si>
  <si>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</si>
  <si>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</si>
  <si>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</si>
  <si>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</si>
  <si>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</si>
  <si>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</si>
  <si>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</si>
  <si>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</si>
  <si>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</si>
  <si>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</si>
  <si>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</si>
  <si>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</si>
  <si>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</si>
  <si>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</si>
  <si>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</si>
  <si>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</si>
  <si>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</si>
  <si>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</si>
  <si>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</si>
  <si>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</si>
  <si>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</si>
  <si>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</si>
  <si>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</si>
  <si>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</si>
  <si>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</si>
  <si>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</si>
  <si>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</si>
  <si>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</si>
  <si>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</si>
  <si>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</si>
  <si>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</si>
  <si>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</si>
  <si>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</si>
  <si>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</si>
  <si>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</si>
  <si>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</si>
  <si>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</si>
  <si>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</si>
  <si>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</si>
  <si>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</si>
  <si>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</si>
  <si>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</si>
  <si>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</si>
  <si>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</si>
  <si>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</si>
  <si>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</si>
  <si>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</si>
  <si>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</si>
  <si>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</si>
  <si>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</si>
  <si>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</si>
  <si>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</si>
  <si>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</si>
  <si>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</si>
  <si>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</si>
  <si>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</si>
  <si>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</si>
  <si>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</si>
  <si>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</si>
  <si>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</si>
  <si>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</si>
  <si>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</si>
  <si>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</si>
  <si>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</si>
  <si>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</si>
  <si>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</si>
  <si>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</si>
  <si>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</si>
  <si>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</si>
  <si>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</si>
  <si>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</si>
  <si>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</si>
  <si>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</si>
  <si>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</si>
  <si>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</si>
  <si>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</si>
  <si>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</si>
  <si>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</si>
  <si>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</si>
  <si>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</si>
  <si>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</si>
  <si>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</si>
  <si>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</si>
  <si>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</si>
  <si>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</si>
  <si>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</si>
  <si>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</si>
  <si>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</si>
  <si>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</si>
  <si>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</si>
  <si>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</si>
  <si>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</si>
  <si>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</si>
  <si>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</si>
  <si>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</si>
  <si>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</si>
  <si>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</si>
  <si>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</si>
  <si>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</si>
  <si>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</si>
  <si>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</si>
  <si>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</si>
  <si>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</si>
  <si>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</si>
  <si>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</si>
  <si>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</si>
  <si>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</si>
  <si>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</si>
  <si>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</si>
  <si>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</si>
  <si>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</si>
  <si>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</si>
  <si>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</si>
  <si>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</si>
  <si>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</si>
  <si>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</si>
  <si>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</si>
  <si>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</si>
  <si>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</si>
  <si>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</si>
  <si>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</si>
  <si>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</si>
  <si>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</si>
  <si>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</si>
  <si>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</si>
  <si>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</si>
  <si>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</si>
  <si>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</si>
  <si>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</si>
  <si>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</si>
  <si>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</si>
  <si>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</si>
  <si>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</si>
  <si>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</si>
  <si>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</si>
  <si>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</si>
  <si>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</si>
  <si>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</si>
  <si>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</si>
  <si>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</si>
  <si>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</si>
  <si>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</si>
  <si>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</si>
  <si>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</si>
  <si>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</si>
  <si>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</si>
  <si>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</si>
  <si>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</si>
  <si>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</si>
  <si>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</si>
  <si>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</si>
  <si>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</si>
  <si>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</si>
  <si>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</si>
  <si>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</si>
  <si>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</si>
  <si>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</si>
  <si>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</si>
  <si>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</si>
  <si>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</si>
  <si>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</si>
  <si>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</si>
  <si>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</si>
  <si>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</si>
  <si>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</si>
  <si>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</si>
  <si>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</si>
  <si>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</si>
  <si>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</si>
  <si>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</si>
  <si>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</si>
  <si>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</si>
  <si>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</si>
  <si>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</si>
  <si>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</si>
  <si>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</si>
  <si>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</si>
  <si>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</si>
  <si>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</si>
  <si>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</si>
  <si>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</si>
  <si>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</si>
  <si>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</si>
  <si>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</si>
  <si>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</si>
  <si>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</si>
  <si>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</si>
  <si>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</si>
  <si>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</si>
  <si>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</si>
  <si>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</si>
  <si>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</si>
  <si>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</si>
  <si>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</si>
  <si>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</si>
  <si>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</si>
  <si>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</si>
  <si>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</si>
  <si>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</si>
  <si>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</si>
  <si>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</si>
  <si>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</si>
  <si>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</si>
  <si>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</si>
  <si>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</si>
  <si>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</si>
  <si>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</si>
  <si>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</si>
  <si>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</si>
  <si>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</si>
  <si>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</si>
  <si>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</si>
  <si>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</si>
  <si>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</si>
  <si>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</si>
  <si>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</si>
  <si>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</si>
  <si>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</si>
  <si>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</si>
  <si>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</si>
  <si>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</si>
  <si>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</si>
  <si>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</si>
  <si>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</si>
  <si>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</si>
  <si>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</si>
  <si>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</si>
  <si>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</si>
  <si>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</si>
  <si>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</si>
  <si>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</si>
  <si>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</si>
  <si>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</si>
  <si>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</si>
  <si>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</si>
  <si>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</si>
  <si>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</si>
  <si>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</si>
  <si>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</si>
  <si>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</si>
  <si>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</si>
  <si>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</si>
  <si>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</si>
  <si>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</si>
  <si>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</si>
  <si>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</si>
  <si>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</si>
  <si>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</si>
  <si>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</si>
  <si>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</si>
  <si>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</si>
  <si>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</si>
  <si>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</si>
  <si>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</si>
  <si>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</si>
  <si>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</si>
  <si>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</si>
  <si>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</si>
  <si>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</si>
  <si>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</si>
  <si>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</si>
  <si>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</si>
  <si>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</si>
  <si>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</si>
  <si>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</si>
  <si>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</si>
  <si>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</si>
  <si>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</si>
  <si>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</si>
  <si>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</si>
  <si>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</si>
  <si>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</si>
  <si>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</si>
  <si>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</si>
  <si>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</si>
  <si>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</si>
  <si>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</si>
  <si>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</si>
  <si>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</si>
  <si>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</si>
  <si>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</si>
  <si>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</si>
  <si>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</si>
  <si>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</si>
  <si>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</si>
  <si>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</si>
  <si>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</si>
  <si>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</si>
  <si>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</si>
  <si>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</si>
  <si>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</si>
  <si>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</si>
  <si>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</si>
  <si>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</si>
  <si>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</si>
  <si>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</si>
  <si>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</si>
  <si>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</si>
  <si>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</si>
  <si>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</si>
  <si>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</si>
  <si>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</si>
  <si>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</si>
  <si>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</si>
  <si>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</si>
  <si>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</si>
  <si>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</si>
  <si>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</si>
  <si>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</si>
  <si>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</si>
  <si>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</si>
  <si>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</si>
  <si>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</si>
  <si>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</si>
  <si>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</si>
  <si>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</si>
  <si>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</si>
  <si>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</si>
  <si>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</si>
  <si>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</si>
  <si>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</si>
  <si>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</si>
  <si>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</si>
  <si>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</si>
  <si>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</si>
  <si>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</si>
  <si>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</si>
  <si>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</si>
  <si>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</si>
  <si>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</si>
  <si>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</si>
  <si>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</si>
  <si>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</si>
  <si>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</si>
  <si>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</si>
  <si>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</si>
  <si>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</si>
  <si>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</si>
  <si>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</si>
  <si>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</si>
  <si>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</si>
  <si>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</si>
  <si>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</si>
  <si>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</si>
  <si>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</si>
  <si>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</si>
  <si>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</si>
  <si>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</si>
  <si>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</si>
  <si>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</si>
  <si>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</si>
  <si>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</si>
  <si>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</si>
  <si>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</si>
  <si>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</si>
  <si>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</si>
  <si>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</si>
  <si>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</si>
  <si>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</si>
  <si>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</si>
  <si>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</si>
  <si>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</si>
  <si>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</si>
  <si>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</si>
  <si>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</si>
  <si>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</si>
  <si>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</si>
  <si>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</si>
  <si>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</si>
  <si>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</si>
  <si>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</si>
  <si>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</si>
  <si>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</si>
  <si>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</si>
  <si>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</si>
  <si>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</si>
  <si>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</si>
  <si>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</si>
  <si>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</si>
  <si>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</si>
  <si>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</si>
  <si>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</si>
  <si>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</si>
  <si>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</si>
  <si>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</si>
  <si>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</si>
  <si>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</si>
  <si>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</si>
  <si>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</si>
  <si>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</si>
  <si>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</si>
  <si>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</si>
  <si>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</si>
  <si>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</si>
  <si>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</si>
  <si>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</si>
  <si>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</si>
  <si>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</si>
  <si>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</si>
  <si>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</si>
  <si>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</si>
  <si>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</si>
  <si>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</si>
  <si>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</si>
  <si>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</si>
  <si>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</si>
  <si>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</si>
  <si>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</si>
  <si>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</si>
  <si>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</si>
  <si>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</si>
  <si>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</si>
  <si>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</si>
  <si>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</si>
  <si>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</si>
  <si>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</si>
  <si>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</si>
  <si>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</si>
  <si>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</si>
  <si>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</si>
  <si>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</si>
  <si>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</si>
  <si>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</si>
  <si>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</si>
  <si>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</si>
  <si>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</si>
  <si>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</si>
  <si>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</si>
  <si>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</si>
  <si>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</si>
  <si>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</si>
  <si>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</si>
  <si>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</si>
  <si>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</si>
  <si>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</si>
  <si>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</si>
  <si>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</si>
  <si>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</si>
  <si>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</si>
  <si>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</si>
  <si>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</si>
  <si>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</si>
  <si>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</si>
  <si>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</si>
  <si>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</si>
  <si>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</si>
  <si>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</si>
  <si>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</si>
  <si>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</si>
  <si>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</si>
  <si>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</si>
  <si>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</si>
  <si>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</si>
  <si>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</si>
  <si>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</si>
  <si>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</si>
  <si>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</si>
  <si>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</si>
  <si>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</si>
  <si>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</si>
  <si>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</si>
  <si>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</si>
  <si>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</si>
  <si>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</si>
  <si>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</si>
  <si>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</si>
  <si>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</si>
  <si>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</si>
  <si>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</si>
  <si>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</si>
  <si>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</si>
  <si>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</si>
  <si>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</si>
  <si>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</si>
  <si>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</si>
  <si>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</si>
  <si>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</si>
  <si>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</si>
  <si>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</si>
  <si>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</si>
  <si>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</si>
  <si>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</si>
  <si>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</si>
  <si>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</si>
  <si>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</si>
  <si>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</si>
  <si>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</si>
  <si>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</si>
  <si>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</si>
  <si>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</si>
  <si>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</si>
  <si>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</si>
  <si>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</si>
  <si>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</si>
  <si>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</si>
  <si>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</si>
  <si>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</si>
  <si>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</si>
  <si>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</si>
  <si>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</si>
  <si>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</si>
  <si>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</si>
  <si>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</si>
  <si>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</si>
  <si>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</si>
  <si>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</si>
  <si>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</si>
  <si>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</si>
  <si>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</si>
  <si>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</si>
  <si>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</si>
  <si>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</si>
  <si>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</si>
  <si>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</si>
  <si>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</si>
  <si>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</si>
  <si>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</si>
  <si>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</si>
  <si>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</si>
  <si>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</si>
  <si>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</si>
  <si>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</si>
  <si>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</si>
  <si>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</si>
  <si>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</si>
  <si>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</si>
  <si>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</si>
  <si>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</si>
  <si>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</si>
  <si>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</si>
  <si>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</si>
  <si>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</si>
  <si>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</si>
  <si>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</si>
  <si>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</si>
  <si>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</si>
  <si>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</si>
  <si>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</si>
  <si>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</si>
  <si>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</si>
  <si>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</si>
  <si>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</si>
  <si>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</si>
  <si>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</si>
  <si>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</si>
  <si>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</si>
  <si>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</si>
  <si>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</si>
  <si>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</si>
  <si>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</si>
  <si>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</si>
  <si>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</si>
  <si>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</si>
  <si>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</si>
  <si>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</si>
  <si>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</si>
  <si>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</si>
  <si>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</si>
  <si>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</si>
  <si>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</si>
  <si>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</si>
  <si>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</si>
  <si>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</si>
  <si>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</si>
  <si>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</si>
  <si>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</si>
  <si>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</si>
  <si>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</si>
  <si>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</si>
  <si>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</si>
  <si>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</si>
  <si>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</si>
  <si>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</si>
  <si>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</si>
  <si>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</si>
  <si>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</si>
  <si>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</si>
  <si>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</si>
  <si>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</si>
  <si>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</si>
  <si>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</si>
  <si>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</si>
  <si>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</si>
  <si>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</si>
  <si>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</si>
  <si>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</si>
  <si>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</si>
  <si>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</si>
  <si>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</si>
  <si>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</si>
  <si>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</si>
  <si>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</si>
  <si>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</si>
  <si>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</si>
  <si>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</si>
  <si>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</si>
  <si>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</si>
  <si>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</si>
  <si>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</si>
  <si>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</si>
  <si>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</si>
  <si>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</si>
  <si>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</si>
  <si>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</si>
  <si>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</si>
  <si>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</si>
  <si>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</si>
  <si>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</si>
  <si>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</si>
  <si>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</si>
  <si>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</si>
  <si>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</si>
  <si>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</si>
  <si>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</si>
  <si>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</si>
  <si>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</si>
  <si>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</si>
  <si>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</si>
  <si>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</si>
  <si>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</si>
  <si>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</si>
  <si>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</si>
  <si>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</si>
  <si>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</si>
  <si>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</si>
  <si>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</si>
  <si>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</si>
  <si>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</si>
  <si>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</si>
  <si>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</si>
  <si>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</si>
  <si>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</si>
  <si>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</si>
  <si>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</si>
  <si>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</si>
  <si>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</si>
  <si>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</si>
  <si>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</si>
  <si>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</si>
  <si>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</si>
  <si>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</si>
  <si>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</si>
  <si>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</si>
  <si>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</si>
  <si>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</si>
  <si>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</si>
  <si>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</si>
  <si>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</si>
  <si>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</si>
  <si>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</si>
  <si>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</si>
  <si>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</si>
  <si>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</si>
  <si>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</si>
  <si>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</si>
  <si>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</si>
  <si>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</si>
  <si>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</si>
  <si>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</si>
  <si>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</si>
  <si>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</si>
  <si>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</si>
  <si>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</si>
  <si>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</si>
  <si>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</si>
  <si>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</si>
  <si>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</si>
  <si>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</si>
  <si>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</si>
  <si>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</si>
  <si>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</si>
  <si>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</si>
  <si>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</si>
  <si>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</si>
  <si>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</si>
  <si>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</si>
  <si>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</si>
  <si>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</si>
  <si>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</si>
  <si>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</si>
  <si>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</si>
  <si>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</si>
  <si>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</si>
  <si>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</si>
  <si>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</si>
  <si>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</si>
  <si>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</si>
  <si>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</si>
  <si>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</si>
  <si>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</si>
  <si>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</si>
  <si>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</si>
  <si>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</si>
  <si>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</si>
  <si>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</si>
  <si>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</si>
  <si>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</si>
  <si>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</si>
  <si>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</si>
  <si>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</si>
  <si>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</si>
  <si>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</si>
  <si>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</si>
  <si>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</si>
  <si>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</si>
  <si>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</si>
  <si>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</si>
  <si>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</si>
  <si>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</si>
  <si>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</si>
  <si>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</si>
  <si>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</si>
  <si>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</si>
  <si>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</si>
  <si>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</si>
  <si>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</si>
  <si>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</si>
  <si>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</si>
  <si>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</si>
  <si>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</si>
  <si>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</si>
  <si>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</si>
  <si>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</si>
  <si>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</si>
  <si>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</si>
  <si>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</si>
  <si>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</si>
  <si>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</si>
  <si>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</si>
  <si>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</si>
  <si>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</si>
  <si>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</si>
  <si>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</si>
  <si>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</si>
  <si>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</si>
  <si>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</si>
  <si>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</si>
  <si>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</si>
  <si>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</si>
  <si>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</si>
  <si>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</si>
  <si>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</si>
  <si>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</si>
  <si>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</si>
  <si>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</si>
  <si>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</si>
  <si>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</si>
  <si>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</si>
  <si>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</si>
  <si>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</si>
  <si>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</si>
  <si>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</si>
  <si>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</si>
  <si>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</si>
  <si>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</si>
  <si>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</si>
  <si>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</si>
  <si>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</si>
  <si>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</si>
  <si>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</si>
  <si>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</si>
  <si>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</si>
  <si>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</si>
  <si>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</si>
  <si>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</si>
  <si>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</si>
  <si>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</si>
  <si>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</si>
  <si>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</si>
  <si>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</si>
  <si>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</si>
  <si>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</si>
  <si>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</si>
  <si>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</si>
  <si>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</si>
  <si>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</si>
  <si>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</si>
  <si>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</si>
  <si>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</si>
  <si>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</si>
  <si>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</si>
  <si>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</si>
  <si>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</si>
  <si>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</si>
  <si>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</si>
  <si>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</si>
  <si>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</si>
  <si>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</si>
  <si>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</si>
  <si>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</si>
  <si>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</si>
  <si>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</si>
  <si>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</si>
  <si>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</si>
  <si>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</si>
  <si>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</si>
  <si>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</si>
  <si>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</si>
  <si>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</si>
  <si>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</si>
  <si>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</si>
  <si>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</si>
  <si>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</si>
  <si>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</si>
  <si>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</si>
  <si>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</si>
  <si>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</si>
  <si>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</si>
  <si>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</si>
  <si>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</si>
  <si>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</si>
  <si>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</si>
  <si>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</si>
  <si>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</si>
  <si>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</si>
  <si>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</si>
  <si>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</si>
  <si>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</si>
  <si>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</si>
  <si>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</si>
  <si>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</si>
  <si>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</si>
  <si>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</si>
  <si>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</si>
  <si>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</si>
  <si>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</si>
  <si>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</si>
  <si>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</si>
  <si>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</si>
  <si>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</si>
  <si>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</si>
  <si>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</si>
  <si>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</si>
  <si>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</si>
  <si>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</si>
  <si>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</si>
  <si>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</si>
  <si>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</si>
  <si>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</si>
  <si>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</si>
  <si>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</si>
  <si>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</si>
  <si>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</si>
  <si>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</si>
  <si>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</si>
  <si>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</si>
  <si>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</si>
  <si>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</si>
  <si>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</si>
  <si>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</si>
  <si>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</si>
  <si>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</si>
  <si>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</si>
  <si>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</si>
  <si>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</si>
  <si>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</si>
  <si>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</si>
  <si>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</si>
  <si>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</si>
  <si>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</si>
  <si>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</si>
  <si>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</si>
  <si>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</si>
  <si>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</si>
  <si>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</si>
  <si>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</si>
  <si>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</si>
  <si>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</si>
  <si>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</si>
  <si>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</si>
  <si>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</si>
  <si>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</si>
  <si>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</si>
  <si>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</si>
  <si>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</si>
  <si>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</si>
  <si>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</si>
  <si>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</si>
  <si>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</si>
  <si>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</si>
  <si>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</si>
  <si>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</si>
  <si>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</si>
  <si>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</si>
  <si>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</si>
  <si>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</si>
  <si>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</si>
  <si>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</si>
  <si>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</si>
  <si>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</si>
  <si>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</si>
  <si>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</si>
  <si>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</si>
  <si>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</si>
  <si>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</si>
  <si>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</si>
  <si>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</si>
  <si>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</si>
  <si>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</si>
  <si>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</si>
  <si>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</si>
  <si>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</si>
  <si>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</si>
  <si>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</si>
  <si>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</si>
  <si>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</si>
  <si>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</si>
  <si>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</si>
  <si>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</si>
  <si>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</si>
  <si>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</si>
  <si>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</si>
  <si>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</si>
  <si>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</si>
  <si>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</si>
  <si>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</si>
  <si>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</si>
  <si>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</si>
  <si>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</si>
  <si>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</si>
  <si>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</si>
  <si>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</si>
  <si>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</si>
  <si>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</si>
  <si>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</si>
  <si>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</si>
  <si>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</si>
  <si>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</si>
  <si>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</si>
  <si>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</si>
  <si>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</si>
  <si>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</si>
  <si>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</si>
  <si>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</si>
  <si>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</si>
  <si>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</si>
  <si>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</si>
  <si>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</si>
  <si>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</si>
  <si>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</si>
  <si>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</si>
  <si>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</si>
  <si>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</si>
  <si>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</si>
  <si>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</si>
  <si>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</si>
  <si>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</si>
  <si>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</si>
  <si>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</si>
  <si>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</si>
  <si>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</si>
  <si>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</si>
  <si>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</si>
  <si>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</si>
  <si>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</si>
  <si>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</si>
  <si>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</si>
  <si>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</si>
  <si>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</si>
  <si>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</si>
  <si>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</si>
  <si>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</si>
  <si>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</si>
  <si>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</si>
  <si>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</si>
  <si>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</si>
  <si>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</si>
  <si>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</si>
  <si>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</si>
  <si>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</si>
  <si>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</si>
  <si>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</si>
  <si>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</si>
  <si>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</si>
  <si>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</si>
  <si>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</si>
  <si>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</si>
  <si>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</si>
  <si>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</si>
  <si>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</si>
  <si>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</si>
  <si>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</si>
  <si>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</si>
  <si>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</si>
  <si>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</si>
  <si>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</si>
  <si>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</si>
  <si>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</si>
  <si>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</si>
  <si>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</si>
  <si>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</si>
  <si>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</si>
  <si>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</si>
  <si>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</si>
  <si>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</si>
  <si>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</si>
  <si>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</si>
  <si>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</si>
  <si>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</si>
  <si>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</si>
  <si>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</si>
  <si>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</si>
  <si>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</si>
  <si>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</si>
  <si>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</si>
  <si>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</si>
  <si>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</si>
  <si>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</si>
  <si>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</si>
  <si>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</si>
  <si>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</si>
  <si>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</si>
  <si>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</si>
  <si>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</si>
  <si>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</si>
  <si>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</si>
  <si>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</si>
  <si>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</si>
  <si>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</si>
  <si>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</si>
  <si>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</si>
  <si>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</si>
  <si>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</si>
  <si>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</si>
  <si>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</si>
  <si>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</si>
  <si>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</si>
  <si>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</si>
  <si>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</si>
  <si>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</si>
  <si>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</si>
  <si>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</si>
  <si>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</si>
  <si>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</si>
  <si>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</si>
  <si>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</si>
  <si>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</si>
  <si>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</si>
  <si>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</si>
  <si>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</si>
  <si>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</si>
  <si>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</si>
  <si>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</si>
  <si>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</si>
  <si>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</si>
  <si>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</si>
  <si>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</si>
  <si>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</si>
  <si>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</si>
  <si>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</si>
  <si>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</si>
  <si>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</si>
  <si>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</si>
  <si>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</si>
  <si>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</si>
  <si>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</si>
  <si>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</si>
  <si>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</si>
  <si>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</si>
  <si>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</si>
  <si>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</si>
  <si>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</si>
  <si>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</si>
  <si>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</si>
  <si>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</si>
  <si>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</si>
  <si>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</si>
  <si>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</si>
  <si>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</si>
  <si>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</si>
  <si>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</si>
  <si>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</si>
  <si>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</si>
  <si>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</si>
  <si>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</si>
  <si>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</si>
  <si>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</si>
  <si>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</si>
  <si>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</si>
  <si>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</si>
  <si>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</si>
  <si>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</si>
  <si>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</si>
  <si>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</si>
  <si>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</si>
  <si>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</si>
  <si>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</si>
  <si>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</si>
  <si>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</si>
  <si>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</si>
  <si>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</si>
  <si>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</si>
  <si>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</si>
  <si>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</si>
  <si>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</si>
  <si>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</si>
  <si>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</si>
  <si>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</si>
  <si>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</si>
  <si>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</si>
  <si>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</si>
  <si>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</si>
  <si>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</si>
  <si>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</si>
  <si>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</si>
  <si>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</si>
  <si>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</si>
  <si>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</si>
  <si>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</si>
  <si>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</si>
  <si>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</si>
  <si>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</si>
  <si>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</si>
  <si>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</si>
  <si>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</si>
  <si>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</si>
  <si>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</si>
  <si>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</si>
  <si>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</si>
  <si>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</si>
  <si>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</si>
  <si>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</si>
  <si>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</si>
  <si>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</si>
  <si>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</si>
  <si>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</si>
  <si>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</si>
  <si>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</si>
  <si>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</si>
  <si>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</si>
  <si>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</si>
  <si>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</si>
  <si>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</si>
  <si>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</si>
  <si>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</si>
  <si>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</si>
  <si>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</si>
  <si>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</si>
  <si>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</si>
  <si>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</si>
  <si>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</si>
  <si>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</si>
  <si>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</si>
  <si>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</si>
  <si>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</si>
  <si>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</si>
  <si>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</si>
  <si>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</si>
  <si>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</si>
  <si>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</si>
  <si>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</si>
  <si>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</si>
  <si>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</si>
  <si>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</si>
  <si>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</si>
  <si>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</si>
  <si>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</si>
  <si>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</si>
  <si>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</si>
  <si>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</si>
  <si>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</si>
  <si>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</si>
  <si>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</si>
  <si>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</si>
  <si>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</si>
  <si>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</si>
  <si>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</si>
  <si>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</si>
  <si>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</si>
  <si>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</si>
  <si>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</si>
  <si>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</si>
  <si>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</si>
  <si>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</si>
  <si>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</si>
  <si>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</si>
  <si>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</si>
  <si>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</si>
  <si>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</si>
  <si>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</si>
  <si>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</si>
  <si>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</si>
  <si>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</si>
  <si>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</si>
  <si>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</si>
  <si>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</si>
  <si>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</si>
  <si>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</si>
  <si>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</si>
  <si>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</si>
  <si>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</si>
  <si>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</si>
  <si>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</si>
  <si>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</si>
  <si>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</si>
  <si>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</si>
  <si>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</si>
  <si>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</si>
  <si>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</si>
  <si>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</si>
  <si>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</si>
  <si>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</si>
  <si>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</si>
  <si>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</si>
  <si>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</si>
  <si>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</si>
  <si>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</si>
  <si>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</si>
  <si>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</si>
  <si>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</si>
  <si>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</si>
  <si>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</si>
  <si>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</si>
  <si>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</si>
  <si>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</si>
  <si>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</si>
  <si>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</si>
  <si>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</si>
  <si>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</si>
  <si>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</si>
  <si>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</si>
  <si>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</si>
  <si>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</si>
  <si>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</si>
  <si>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</si>
  <si>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</si>
  <si>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</si>
  <si>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</si>
  <si>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</si>
  <si>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</si>
  <si>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</si>
  <si>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</si>
  <si>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</si>
  <si>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</si>
  <si>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</si>
  <si>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</si>
  <si>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</si>
  <si>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</si>
  <si>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</si>
  <si>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</si>
  <si>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</si>
  <si>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</si>
  <si>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</si>
  <si>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</si>
  <si>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</si>
  <si>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</si>
  <si>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</si>
  <si>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</si>
  <si>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</si>
  <si>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</si>
  <si>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</si>
  <si>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</si>
  <si>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</si>
  <si>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</si>
  <si>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</si>
  <si>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</si>
  <si>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</si>
  <si>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</si>
  <si>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</si>
  <si>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</si>
  <si>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</si>
  <si>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</si>
  <si>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</si>
  <si>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</si>
  <si>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</si>
  <si>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</si>
  <si>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</si>
  <si>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</si>
  <si>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</si>
  <si>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</si>
  <si>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</si>
  <si>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</si>
  <si>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</si>
  <si>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</si>
  <si>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</si>
  <si>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</si>
  <si>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</si>
  <si>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</si>
  <si>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</si>
  <si>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</si>
  <si>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</si>
  <si>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</si>
  <si>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</si>
  <si>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</si>
  <si>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</si>
  <si>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</si>
  <si>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</si>
  <si>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</si>
  <si>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</si>
  <si>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</si>
  <si>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</si>
  <si>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</si>
  <si>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</si>
  <si>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</si>
  <si>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</si>
  <si>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</si>
  <si>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</si>
  <si>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</si>
  <si>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</si>
  <si>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</si>
  <si>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</si>
  <si>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</si>
  <si>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</si>
  <si>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</si>
  <si>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</si>
  <si>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</si>
  <si>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</si>
  <si>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</si>
  <si>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</si>
  <si>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</si>
  <si>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</si>
  <si>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</si>
  <si>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</si>
  <si>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</si>
  <si>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</si>
  <si>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</si>
  <si>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</si>
  <si>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</si>
  <si>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</si>
  <si>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</si>
  <si>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</si>
  <si>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</si>
  <si>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</si>
  <si>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</si>
  <si>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</si>
  <si>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</si>
  <si>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</si>
  <si>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</si>
  <si>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</si>
  <si>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</si>
  <si>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</si>
  <si>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</si>
  <si>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</si>
  <si>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</si>
  <si>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</si>
  <si>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</si>
  <si>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</si>
  <si>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</si>
  <si>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</si>
  <si>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</si>
  <si>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</si>
  <si>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</si>
  <si>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</si>
  <si>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</si>
  <si>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</si>
  <si>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</si>
  <si>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</si>
  <si>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</si>
  <si>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</si>
  <si>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</si>
  <si>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</si>
  <si>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</si>
  <si>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</si>
  <si>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</si>
  <si>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</si>
  <si>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</si>
  <si>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</si>
  <si>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</si>
  <si>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</si>
  <si>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</si>
  <si>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</si>
  <si>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</si>
  <si>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</si>
  <si>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</si>
  <si>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</si>
  <si>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</si>
  <si>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</si>
  <si>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</si>
  <si>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</si>
  <si>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</si>
  <si>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</si>
  <si>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</si>
  <si>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</si>
  <si>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</si>
  <si>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</si>
  <si>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</si>
  <si>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</si>
  <si>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</si>
  <si>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</si>
  <si>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</si>
  <si>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</si>
  <si>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</si>
  <si>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</si>
  <si>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</si>
  <si>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</si>
  <si>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</si>
  <si>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</si>
  <si>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</si>
  <si>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</si>
  <si>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</si>
  <si>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</si>
  <si>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</si>
  <si>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</si>
  <si>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</si>
  <si>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</si>
  <si>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</si>
  <si>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</si>
  <si>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</si>
  <si>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</si>
  <si>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</si>
  <si>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</si>
  <si>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</si>
  <si>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</si>
  <si>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</si>
  <si>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</si>
  <si>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</si>
  <si>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</si>
  <si>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</si>
  <si>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</si>
  <si>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</si>
  <si>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</si>
  <si>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</si>
  <si>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</si>
  <si>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</si>
  <si>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</si>
  <si>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</si>
  <si>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</si>
  <si>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</si>
  <si>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</si>
  <si>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</si>
  <si>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</si>
  <si>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</si>
  <si>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</si>
  <si>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</si>
  <si>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</si>
  <si>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</si>
  <si>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</si>
  <si>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</si>
  <si>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</si>
  <si>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</si>
  <si>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</si>
  <si>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</si>
  <si>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</si>
  <si>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</si>
  <si>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</si>
  <si>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</si>
  <si>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</si>
  <si>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</si>
  <si>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</si>
  <si>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</si>
  <si>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</si>
  <si>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</si>
  <si>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</si>
  <si>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</si>
  <si>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</si>
  <si>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</si>
  <si>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</si>
  <si>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</si>
  <si>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</si>
  <si>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</si>
  <si>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</si>
  <si>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</si>
  <si>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</si>
  <si>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</si>
  <si>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</si>
  <si>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</si>
  <si>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</si>
  <si>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</si>
  <si>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</si>
  <si>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</si>
  <si>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</si>
  <si>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</si>
  <si>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</si>
  <si>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</si>
  <si>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</si>
  <si>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</si>
  <si>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</si>
  <si>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</si>
  <si>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</si>
  <si>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</si>
  <si>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</si>
  <si>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</si>
  <si>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</si>
  <si>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</si>
  <si>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</si>
  <si>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</si>
  <si>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</si>
  <si>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</si>
  <si>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</si>
  <si>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</si>
  <si>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</si>
  <si>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</si>
  <si>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</si>
  <si>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</si>
  <si>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</si>
  <si>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</si>
  <si>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</si>
  <si>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</si>
  <si>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</si>
  <si>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</si>
  <si>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</si>
  <si>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</si>
  <si>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</si>
  <si>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</si>
  <si>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</si>
  <si>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</si>
  <si>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</si>
  <si>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</si>
  <si>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</si>
  <si>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</si>
  <si>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</si>
  <si>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</si>
  <si>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</si>
  <si>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</si>
  <si>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</si>
  <si>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</si>
  <si>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</si>
  <si>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</si>
  <si>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</si>
  <si>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</si>
  <si>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</si>
  <si>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</si>
  <si>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</si>
  <si>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</si>
  <si>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</si>
  <si>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</si>
  <si>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</si>
  <si>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</si>
  <si>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</si>
  <si>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</si>
  <si>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</si>
  <si>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</si>
  <si>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</si>
  <si>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</si>
  <si>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</si>
  <si>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</si>
  <si>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</si>
  <si>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</si>
  <si>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</si>
  <si>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</si>
  <si>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</si>
  <si>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</si>
  <si>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</si>
  <si>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</si>
  <si>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</si>
  <si>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</si>
  <si>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</si>
  <si>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</si>
  <si>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</si>
  <si>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</si>
  <si>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</si>
  <si>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</si>
  <si>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</si>
  <si>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</si>
  <si>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</si>
  <si>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</si>
  <si>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</si>
  <si>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</si>
  <si>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</si>
  <si>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</si>
  <si>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</si>
  <si>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</si>
  <si>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</si>
  <si>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</si>
  <si>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</si>
  <si>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</si>
  <si>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</si>
  <si>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</si>
  <si>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</si>
  <si>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</si>
  <si>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</si>
  <si>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</si>
  <si>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</si>
  <si>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</si>
  <si>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</si>
  <si>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</si>
  <si>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</si>
  <si>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</si>
  <si>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</si>
  <si>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</si>
  <si>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</si>
  <si>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</si>
  <si>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</si>
  <si>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</si>
  <si>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</si>
  <si>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</si>
  <si>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</si>
  <si>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</si>
  <si>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</si>
  <si>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</si>
  <si>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</si>
  <si>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</si>
  <si>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</si>
  <si>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</si>
  <si>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</si>
  <si>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</si>
  <si>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</si>
  <si>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</si>
  <si>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</si>
  <si>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</si>
  <si>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</si>
  <si>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</si>
  <si>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</si>
  <si>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</si>
  <si>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</si>
  <si>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</si>
  <si>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</si>
  <si>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</si>
  <si>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</si>
  <si>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</si>
  <si>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</si>
  <si>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</si>
  <si>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</si>
  <si>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</si>
  <si>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</si>
  <si>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</si>
  <si>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</si>
  <si>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</si>
  <si>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</si>
  <si>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</si>
  <si>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</si>
  <si>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</si>
  <si>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</si>
  <si>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</si>
  <si>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</si>
  <si>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</si>
  <si>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</si>
  <si>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</si>
  <si>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</si>
  <si>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</si>
  <si>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</si>
  <si>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</si>
  <si>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</si>
  <si>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</si>
  <si>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</si>
  <si>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</si>
  <si>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</si>
  <si>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</si>
  <si>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</si>
  <si>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</si>
  <si>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</si>
  <si>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</si>
  <si>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</si>
  <si>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</si>
  <si>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</si>
  <si>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</si>
  <si>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</si>
  <si>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</si>
  <si>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</si>
  <si>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</si>
  <si>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</si>
  <si>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</si>
  <si>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</si>
  <si>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</si>
  <si>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</si>
  <si>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</si>
  <si>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</si>
  <si>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</si>
  <si>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</si>
  <si>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</si>
  <si>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</si>
  <si>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</si>
  <si>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</si>
  <si>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</si>
  <si>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</si>
  <si>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</si>
  <si>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</si>
  <si>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</si>
  <si>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</si>
  <si>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</si>
  <si>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</si>
  <si>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</si>
  <si>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</si>
  <si>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</si>
  <si>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</si>
  <si>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</si>
  <si>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</si>
  <si>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</si>
  <si>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</si>
  <si>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</si>
  <si>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</si>
  <si>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</si>
  <si>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</si>
  <si>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</si>
  <si>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</si>
  <si>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</si>
  <si>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</si>
  <si>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</si>
  <si>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</si>
  <si>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</si>
  <si>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</si>
  <si>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</si>
  <si>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</si>
  <si>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</si>
  <si>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</si>
  <si>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</si>
  <si>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</si>
  <si>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</si>
  <si>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</si>
  <si>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</si>
  <si>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</si>
  <si>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</si>
  <si>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</si>
  <si>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</si>
  <si>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</si>
  <si>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</si>
  <si>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</si>
  <si>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</si>
  <si>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</si>
  <si>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</si>
  <si>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</si>
  <si>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</si>
  <si>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</si>
  <si>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</si>
  <si>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</si>
  <si>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</si>
  <si>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</si>
  <si>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</si>
  <si>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</si>
  <si>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</si>
  <si>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</si>
  <si>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</si>
  <si>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</si>
  <si>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</si>
  <si>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</si>
  <si>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</si>
  <si>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</si>
  <si>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</si>
  <si>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</si>
  <si>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</si>
  <si>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</si>
  <si>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</si>
  <si>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</si>
  <si>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</si>
  <si>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</si>
  <si>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</si>
  <si>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</si>
  <si>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</si>
  <si>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</si>
  <si>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</si>
  <si>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</si>
  <si>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</si>
  <si>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</si>
  <si>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</si>
  <si>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</si>
  <si>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</si>
  <si>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</si>
  <si>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</si>
  <si>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</si>
  <si>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</si>
  <si>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</si>
  <si>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</si>
  <si>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</si>
  <si>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</si>
  <si>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</si>
  <si>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</si>
  <si>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</si>
  <si>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</si>
  <si>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</si>
  <si>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</si>
  <si>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</si>
  <si>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</si>
  <si>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</si>
  <si>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</si>
  <si>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</si>
  <si>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</si>
  <si>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</si>
  <si>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</si>
  <si>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</si>
  <si>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</si>
  <si>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</si>
  <si>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</si>
  <si>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</si>
  <si>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</si>
  <si>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</si>
  <si>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</si>
  <si>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</si>
  <si>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</si>
  <si>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</si>
  <si>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</si>
  <si>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</si>
  <si>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</si>
  <si>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</si>
  <si>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</si>
  <si>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</si>
  <si>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</si>
  <si>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</si>
  <si>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</si>
  <si>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</si>
  <si>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</si>
  <si>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</si>
  <si>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</si>
  <si>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</si>
  <si>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</si>
  <si>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</si>
  <si>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</si>
  <si>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</si>
  <si>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</si>
  <si>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</si>
  <si>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</si>
  <si>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</si>
  <si>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</si>
  <si>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</si>
  <si>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</si>
  <si>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</si>
  <si>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</si>
  <si>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</si>
  <si>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</si>
  <si>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</si>
  <si>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</si>
  <si>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</si>
  <si>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</si>
  <si>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</si>
  <si>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</si>
  <si>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</si>
  <si>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</si>
  <si>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</si>
  <si>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</si>
  <si>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</si>
  <si>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</si>
  <si>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</si>
  <si>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</si>
  <si>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</si>
  <si>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</si>
  <si>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</si>
  <si>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</si>
  <si>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</si>
  <si>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</si>
  <si>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</si>
  <si>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</si>
  <si>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</si>
  <si>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</si>
  <si>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</si>
  <si>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</si>
  <si>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</si>
  <si>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</si>
  <si>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</si>
  <si>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</si>
  <si>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</si>
  <si>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</si>
  <si>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</si>
  <si>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</si>
  <si>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</si>
  <si>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</si>
  <si>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</si>
  <si>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</si>
  <si>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</si>
  <si>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</si>
  <si>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</si>
  <si>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</si>
  <si>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</si>
  <si>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</si>
  <si>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</si>
  <si>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</si>
  <si>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</si>
  <si>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</si>
  <si>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</si>
  <si>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</si>
  <si>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</si>
  <si>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</si>
  <si>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</si>
  <si>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</si>
  <si>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</si>
  <si>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</si>
  <si>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</si>
  <si>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</si>
  <si>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</si>
  <si>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</si>
  <si>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</si>
  <si>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</si>
  <si>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</si>
  <si>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</si>
  <si>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</si>
  <si>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</si>
  <si>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</si>
  <si>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</si>
  <si>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</si>
  <si>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</si>
  <si>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</si>
  <si>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</si>
  <si>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</si>
  <si>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</si>
  <si>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</si>
  <si>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</si>
  <si>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</si>
  <si>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</si>
  <si>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</si>
  <si>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</si>
  <si>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</si>
  <si>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</si>
  <si>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</si>
  <si>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</si>
  <si>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</si>
  <si>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</si>
  <si>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</si>
  <si>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</si>
  <si>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</si>
  <si>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</si>
  <si>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</si>
  <si>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</si>
  <si>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</si>
  <si>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</si>
  <si>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</si>
  <si>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</si>
  <si>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</si>
  <si>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</si>
  <si>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</si>
  <si>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</si>
  <si>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</si>
  <si>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</si>
  <si>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</si>
  <si>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</si>
  <si>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</si>
  <si>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</si>
  <si>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</si>
  <si>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</si>
  <si>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</si>
  <si>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</si>
  <si>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</si>
  <si>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</si>
  <si>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</si>
  <si>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</si>
  <si>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</si>
  <si>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</si>
  <si>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</si>
  <si>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</si>
  <si>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</si>
  <si>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</si>
  <si>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</si>
  <si>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</si>
  <si>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</si>
  <si>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</si>
  <si>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</si>
  <si>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</si>
  <si>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</si>
  <si>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</si>
  <si>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</si>
  <si>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</si>
  <si>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</si>
  <si>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</si>
  <si>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</si>
  <si>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</si>
  <si>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</si>
  <si>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</si>
  <si>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</si>
  <si>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</si>
  <si>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</si>
  <si>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</si>
  <si>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</si>
  <si>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</si>
  <si>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</si>
  <si>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</si>
  <si>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</si>
  <si>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</si>
  <si>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</si>
  <si>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</si>
  <si>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</si>
  <si>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</si>
  <si>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</si>
  <si>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</si>
  <si>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</si>
  <si>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</si>
  <si>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</si>
  <si>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</si>
  <si>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</si>
  <si>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</si>
  <si>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</si>
  <si>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</si>
  <si>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</si>
  <si>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</si>
  <si>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</si>
  <si>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</si>
  <si>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</si>
  <si>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</si>
  <si>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</si>
  <si>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</si>
  <si>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</si>
  <si>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</si>
  <si>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</si>
  <si>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</si>
  <si>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</si>
  <si>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</si>
  <si>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</si>
  <si>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</si>
  <si>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</si>
  <si>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</si>
  <si>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</si>
  <si>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</si>
  <si>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</si>
  <si>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</si>
  <si>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</si>
  <si>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</si>
  <si>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</si>
  <si>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</si>
  <si>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</si>
  <si>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</si>
  <si>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</si>
  <si>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</si>
  <si>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</si>
  <si>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</si>
  <si>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</si>
  <si>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</si>
  <si>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</si>
  <si>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</si>
  <si>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</si>
  <si>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</si>
  <si>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</si>
  <si>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</si>
  <si>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</si>
  <si>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</si>
  <si>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</si>
  <si>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</si>
  <si>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</si>
  <si>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</si>
  <si>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</si>
  <si>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</si>
  <si>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</si>
  <si>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</si>
  <si>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</si>
  <si>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</si>
  <si>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</si>
  <si>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</si>
  <si>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</si>
  <si>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</si>
  <si>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</si>
  <si>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</si>
  <si>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</si>
  <si>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</si>
  <si>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</si>
  <si>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</si>
  <si>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</si>
  <si>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</si>
  <si>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</si>
  <si>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</si>
  <si>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</si>
  <si>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</si>
  <si>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</si>
  <si>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</si>
  <si>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</si>
  <si>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</si>
  <si>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</si>
  <si>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</si>
  <si>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</si>
  <si>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</si>
  <si>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</si>
  <si>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</si>
  <si>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</si>
  <si>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</si>
  <si>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</si>
  <si>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</si>
  <si>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</si>
  <si>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</si>
  <si>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</si>
  <si>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</si>
  <si>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</si>
  <si>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</si>
  <si>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</si>
  <si>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</si>
  <si>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</si>
  <si>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</si>
  <si>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</si>
  <si>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</si>
  <si>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</si>
  <si>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</si>
  <si>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</si>
  <si>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</si>
  <si>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</si>
  <si>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</si>
  <si>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</si>
  <si>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</si>
  <si>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</si>
  <si>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</si>
  <si>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</si>
  <si>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</si>
  <si>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</si>
  <si>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</si>
  <si>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</si>
  <si>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</si>
  <si>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</si>
  <si>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</si>
  <si>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</si>
  <si>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</si>
  <si>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</si>
  <si>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</si>
  <si>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</si>
  <si>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</si>
  <si>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</si>
  <si>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</si>
  <si>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</si>
  <si>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</si>
  <si>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</si>
  <si>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</si>
  <si>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</si>
  <si>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</si>
  <si>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</si>
  <si>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</si>
  <si>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</si>
  <si>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</si>
  <si>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</si>
  <si>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</si>
  <si>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</si>
  <si>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</si>
  <si>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</si>
  <si>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</si>
  <si>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</si>
  <si>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</si>
  <si>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</si>
  <si>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</si>
  <si>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</si>
  <si>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</si>
  <si>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</si>
  <si>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</si>
  <si>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</si>
  <si>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</si>
  <si>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</si>
  <si>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</si>
  <si>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</si>
  <si>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</si>
  <si>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</si>
  <si>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</si>
  <si>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</si>
  <si>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</si>
  <si>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</si>
  <si>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</si>
  <si>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</si>
  <si>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</si>
  <si>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</si>
  <si>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</si>
  <si>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</si>
  <si>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</si>
  <si>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</si>
  <si>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</si>
  <si>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</si>
  <si>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</si>
  <si>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</si>
  <si>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</si>
  <si>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</si>
  <si>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</si>
  <si>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</si>
  <si>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</si>
  <si>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</si>
  <si>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</si>
  <si>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</si>
  <si>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</si>
  <si>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</si>
  <si>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</si>
  <si>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</si>
  <si>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</si>
  <si>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</si>
  <si>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</si>
  <si>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</si>
  <si>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</si>
  <si>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</si>
  <si>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</si>
  <si>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</si>
  <si>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</si>
  <si>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</si>
  <si>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</si>
  <si>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</si>
  <si>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</si>
  <si>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</si>
  <si>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</si>
  <si>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</si>
  <si>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</si>
  <si>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</si>
  <si>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</si>
  <si>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</si>
  <si>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</si>
  <si>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</si>
  <si>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</si>
  <si>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</si>
  <si>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</si>
  <si>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</si>
  <si>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</si>
  <si>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</si>
  <si>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</si>
  <si>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</si>
  <si>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</si>
  <si>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</si>
  <si>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</si>
  <si>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</si>
  <si>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</si>
  <si>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</si>
  <si>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</si>
  <si>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</si>
  <si>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</si>
  <si>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</si>
  <si>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</si>
  <si>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</si>
  <si>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</si>
  <si>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</si>
  <si>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</si>
  <si>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</si>
  <si>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</si>
  <si>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</si>
  <si>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</si>
  <si>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</si>
  <si>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</si>
  <si>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</si>
  <si>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</si>
  <si>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</si>
  <si>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</si>
  <si>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</si>
  <si>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</si>
  <si>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</si>
  <si>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</si>
  <si>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</si>
  <si>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</si>
  <si>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</si>
  <si>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</si>
  <si>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</si>
  <si>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</si>
  <si>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</si>
  <si>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</si>
  <si>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</si>
  <si>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</si>
  <si>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</si>
  <si>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</si>
  <si>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</si>
  <si>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</si>
  <si>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</si>
  <si>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</si>
  <si>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</si>
  <si>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</si>
  <si>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</si>
  <si>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</si>
  <si>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</si>
  <si>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</si>
  <si>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</si>
  <si>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</si>
  <si>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</si>
  <si>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</si>
  <si>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</si>
  <si>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</si>
  <si>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</si>
  <si>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</si>
  <si>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</si>
  <si>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</si>
  <si>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</si>
  <si>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</si>
  <si>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</si>
  <si>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</si>
  <si>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</si>
  <si>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</si>
  <si>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</si>
  <si>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</si>
  <si>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</si>
  <si>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</si>
  <si>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</si>
  <si>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</si>
  <si>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</si>
  <si>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</si>
  <si>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</si>
  <si>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</si>
  <si>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</si>
  <si>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</si>
  <si>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</si>
  <si>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</si>
  <si>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</si>
  <si>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</si>
  <si>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</si>
  <si>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</si>
  <si>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</si>
  <si>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</si>
  <si>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</si>
  <si>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</si>
  <si>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</si>
  <si>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</si>
  <si>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</si>
  <si>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</si>
  <si>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</si>
  <si>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</si>
  <si>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</si>
  <si>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</si>
  <si>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</si>
  <si>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</si>
  <si>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</si>
  <si>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</si>
  <si>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</si>
  <si>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</si>
  <si>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</si>
  <si>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</si>
  <si>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</si>
  <si>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</si>
  <si>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</si>
  <si>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</si>
  <si>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</si>
  <si>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</si>
  <si>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</si>
  <si>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</si>
  <si>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</si>
  <si>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</si>
  <si>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</si>
  <si>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</si>
  <si>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</si>
  <si>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</si>
  <si>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</si>
  <si>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</si>
  <si>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</si>
  <si>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</si>
  <si>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</si>
  <si>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</si>
  <si>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</si>
  <si>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</si>
  <si>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</si>
  <si>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</si>
  <si>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</si>
  <si>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</si>
  <si>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</si>
  <si>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</si>
  <si>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</si>
  <si>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</si>
  <si>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</si>
  <si>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</si>
  <si>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</si>
  <si>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</si>
  <si>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</si>
  <si>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</si>
  <si>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</si>
  <si>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</si>
  <si>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</si>
  <si>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</si>
  <si>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</si>
  <si>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</si>
  <si>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</si>
  <si>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</si>
  <si>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</si>
  <si>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</si>
  <si>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</si>
  <si>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</si>
  <si>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</si>
  <si>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</si>
  <si>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</si>
  <si>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</si>
  <si>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</si>
  <si>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</si>
  <si>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</si>
  <si>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</si>
  <si>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</si>
  <si>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</si>
  <si>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</si>
  <si>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</si>
  <si>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</si>
  <si>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</si>
  <si>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</si>
  <si>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</si>
  <si>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</si>
  <si>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</si>
  <si>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</si>
  <si>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</si>
  <si>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</si>
  <si>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</si>
  <si>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</si>
  <si>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</si>
  <si>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</si>
  <si>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</si>
  <si>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</si>
  <si>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</si>
  <si>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</si>
  <si>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</si>
  <si>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</si>
  <si>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</si>
  <si>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</si>
  <si>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</si>
  <si>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</si>
  <si>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</si>
  <si>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</si>
  <si>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</si>
  <si>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</si>
  <si>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</si>
  <si>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</si>
  <si>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</si>
  <si>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</si>
  <si>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</si>
  <si>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</si>
  <si>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</si>
  <si>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</si>
  <si>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</si>
  <si>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</si>
  <si>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</si>
  <si>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</si>
  <si>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</si>
  <si>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</si>
  <si>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</si>
  <si>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</si>
  <si>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</si>
  <si>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</si>
  <si>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</si>
  <si>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</si>
  <si>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</si>
  <si>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</si>
  <si>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</si>
  <si>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</si>
  <si>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</si>
  <si>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</si>
  <si>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</si>
  <si>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</si>
  <si>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</si>
  <si>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</si>
  <si>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</si>
  <si>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</si>
  <si>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</si>
  <si>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</si>
  <si>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</si>
  <si>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</si>
  <si>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</si>
  <si>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</si>
  <si>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</si>
  <si>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</si>
  <si>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</si>
  <si>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</si>
  <si>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</si>
  <si>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</si>
  <si>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</si>
  <si>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</si>
  <si>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</si>
  <si>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</si>
  <si>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</si>
  <si>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</si>
  <si>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</si>
  <si>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</si>
  <si>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</si>
  <si>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</si>
  <si>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</si>
  <si>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</si>
  <si>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</si>
  <si>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</si>
  <si>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</si>
  <si>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</si>
  <si>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</si>
  <si>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</si>
  <si>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</si>
  <si>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</si>
  <si>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</si>
  <si>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</si>
  <si>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</si>
  <si>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</si>
  <si>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</si>
  <si>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</si>
  <si>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</si>
  <si>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</si>
  <si>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</si>
  <si>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</si>
  <si>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</si>
  <si>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</si>
  <si>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</si>
  <si>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</si>
  <si>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</si>
  <si>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</si>
  <si>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</si>
  <si>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</si>
  <si>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</si>
  <si>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</si>
  <si>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</si>
  <si>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</si>
  <si>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</si>
  <si>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</si>
  <si>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</si>
  <si>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</si>
  <si>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</si>
  <si>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</si>
  <si>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</si>
  <si>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</si>
  <si>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</si>
  <si>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</si>
  <si>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</si>
  <si>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</si>
  <si>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</si>
  <si>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</si>
  <si>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</si>
  <si>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</si>
  <si>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</si>
  <si>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</si>
  <si>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</si>
  <si>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</si>
  <si>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</si>
  <si>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</si>
  <si>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</si>
  <si>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</si>
  <si>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</si>
  <si>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</si>
  <si>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</si>
  <si>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</si>
  <si>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</si>
  <si>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</si>
  <si>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</si>
  <si>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</si>
  <si>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</si>
  <si>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</si>
  <si>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</si>
  <si>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</si>
  <si>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</si>
  <si>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</si>
  <si>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</si>
  <si>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</si>
  <si>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</si>
  <si>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</si>
  <si>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</si>
  <si>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</si>
  <si>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</si>
  <si>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</si>
  <si>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</si>
  <si>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</si>
  <si>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</si>
  <si>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</si>
  <si>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</si>
  <si>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</si>
  <si>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</si>
  <si>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</si>
  <si>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</si>
  <si>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</si>
  <si>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</si>
  <si>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</si>
  <si>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</si>
  <si>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</si>
  <si>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</si>
  <si>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</si>
  <si>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</si>
  <si>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</si>
  <si>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</si>
  <si>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</si>
  <si>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</si>
  <si>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</si>
  <si>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</si>
  <si>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</si>
  <si>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</si>
  <si>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</si>
  <si>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</si>
  <si>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</si>
  <si>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</si>
  <si>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</si>
  <si>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</si>
  <si>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</si>
  <si>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</si>
  <si>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</si>
  <si>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</si>
  <si>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</si>
  <si>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</si>
  <si>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</si>
  <si>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</si>
  <si>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</si>
  <si>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</si>
  <si>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</si>
  <si>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</si>
  <si>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</si>
  <si>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</si>
  <si>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</si>
  <si>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</si>
  <si>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</si>
  <si>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</si>
  <si>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</si>
  <si>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</si>
  <si>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</si>
  <si>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</si>
  <si>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</si>
  <si>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</si>
  <si>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</si>
  <si>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</si>
  <si>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</si>
  <si>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</si>
  <si>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</si>
  <si>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</si>
  <si>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</si>
  <si>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</si>
  <si>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</si>
  <si>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</si>
  <si>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</si>
  <si>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</si>
  <si>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</si>
  <si>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</si>
  <si>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</si>
  <si>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</si>
  <si>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</si>
  <si>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</si>
  <si>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</si>
  <si>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</si>
  <si>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</si>
  <si>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</si>
  <si>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</si>
  <si>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</si>
  <si>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</si>
  <si>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</si>
  <si>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</si>
  <si>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</si>
  <si>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</si>
  <si>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</si>
  <si>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</si>
  <si>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</si>
  <si>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</si>
  <si>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</si>
  <si>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</si>
  <si>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</si>
  <si>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</si>
  <si>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</si>
  <si>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</si>
  <si>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</si>
  <si>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</si>
  <si>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</si>
  <si>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</si>
  <si>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</si>
  <si>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</si>
  <si>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</si>
  <si>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</si>
  <si>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</si>
  <si>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</si>
  <si>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</si>
  <si>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</si>
  <si>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</si>
  <si>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</si>
  <si>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</si>
  <si>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</si>
  <si>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</si>
  <si>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</si>
  <si>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</si>
  <si>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</si>
  <si>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</si>
  <si>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</si>
  <si>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</si>
  <si>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</si>
  <si>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</si>
  <si>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</si>
  <si>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</si>
  <si>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</si>
  <si>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</si>
  <si>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</si>
  <si>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</si>
  <si>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</si>
  <si>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</si>
  <si>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</si>
  <si>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</si>
  <si>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</si>
  <si>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</si>
  <si>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</si>
  <si>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</si>
  <si>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</si>
  <si>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</si>
  <si>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</si>
  <si>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</si>
  <si>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</si>
  <si>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</si>
  <si>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</si>
  <si>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</si>
  <si>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</si>
  <si>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</si>
  <si>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</si>
  <si>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</si>
  <si>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</si>
  <si>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</si>
  <si>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</si>
  <si>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</si>
  <si>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</si>
  <si>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</si>
  <si>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</si>
  <si>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</si>
  <si>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</si>
  <si>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</si>
  <si>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</si>
  <si>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</si>
  <si>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</si>
  <si>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</si>
  <si>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</si>
  <si>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</si>
  <si>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</si>
  <si>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</si>
  <si>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</si>
  <si>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</si>
  <si>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</si>
  <si>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</si>
  <si>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</si>
  <si>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</si>
  <si>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</si>
  <si>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</si>
  <si>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</si>
  <si>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</si>
  <si>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</si>
  <si>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</si>
  <si>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</si>
  <si>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</si>
  <si>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</si>
  <si>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</si>
  <si>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</si>
  <si>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</si>
  <si>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</si>
  <si>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</si>
  <si>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</si>
  <si>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</si>
  <si>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</si>
  <si>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</si>
  <si>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</si>
  <si>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</si>
  <si>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</si>
  <si>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</si>
  <si>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</si>
  <si>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</si>
  <si>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</si>
  <si>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</si>
  <si>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</si>
  <si>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</si>
  <si>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</si>
  <si>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</si>
  <si>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</si>
  <si>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</si>
  <si>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</si>
  <si>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</si>
  <si>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</si>
  <si>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</si>
  <si>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</si>
  <si>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</si>
  <si>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</si>
  <si>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</si>
  <si>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</si>
  <si>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</si>
  <si>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</si>
  <si>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</si>
  <si>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</si>
  <si>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</si>
  <si>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</si>
  <si>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</si>
  <si>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</si>
  <si>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</si>
  <si>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</si>
  <si>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</si>
  <si>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</si>
  <si>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</si>
  <si>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</si>
  <si>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</si>
  <si>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</si>
  <si>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</si>
  <si>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</si>
  <si>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</si>
  <si>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</si>
  <si>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</si>
  <si>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</si>
  <si>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</si>
  <si>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</si>
  <si>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</si>
  <si>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</si>
  <si>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</si>
  <si>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</si>
  <si>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</si>
  <si>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</si>
  <si>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</si>
  <si>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</si>
  <si>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</si>
  <si>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</si>
  <si>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</si>
  <si>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</si>
  <si>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</si>
  <si>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</si>
  <si>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</si>
  <si>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</si>
  <si>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</si>
  <si>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</si>
  <si>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</si>
  <si>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</si>
  <si>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</si>
  <si>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</si>
  <si>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</si>
  <si>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</si>
  <si>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</si>
  <si>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</si>
  <si>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</si>
  <si>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</si>
  <si>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</si>
  <si>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</si>
  <si>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</si>
  <si>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</si>
  <si>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</si>
  <si>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</si>
  <si>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</si>
  <si>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</si>
  <si>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</si>
  <si>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</si>
  <si>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</si>
  <si>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</si>
  <si>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</si>
  <si>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</si>
  <si>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</si>
  <si>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</si>
  <si>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</si>
  <si>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</si>
  <si>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</si>
  <si>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</si>
  <si>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</si>
  <si>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</si>
  <si>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</si>
  <si>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</si>
  <si>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</si>
  <si>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</si>
  <si>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</si>
  <si>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</si>
  <si>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</si>
  <si>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</si>
  <si>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</si>
  <si>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</si>
  <si>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</si>
  <si>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</si>
  <si>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</si>
  <si>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</si>
  <si>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</si>
  <si>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</si>
  <si>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</si>
  <si>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</si>
  <si>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</si>
  <si>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</si>
  <si>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</si>
  <si>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</si>
  <si>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</si>
  <si>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</si>
  <si>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</si>
  <si>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</si>
  <si>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</si>
  <si>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</si>
  <si>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</si>
  <si>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</si>
  <si>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</si>
  <si>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</si>
  <si>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</si>
  <si>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</si>
  <si>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</si>
  <si>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</si>
  <si>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</si>
  <si>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</si>
  <si>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</si>
  <si>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</si>
  <si>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</si>
  <si>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</si>
  <si>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</si>
  <si>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</si>
  <si>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</si>
  <si>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</si>
  <si>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</si>
  <si>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</si>
  <si>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</si>
  <si>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</si>
  <si>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</si>
  <si>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</si>
  <si>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</si>
  <si>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</si>
  <si>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</si>
  <si>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</si>
  <si>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</si>
  <si>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</si>
  <si>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</si>
  <si>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</si>
  <si>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</si>
  <si>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</si>
  <si>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</si>
  <si>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</si>
  <si>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</si>
  <si>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</si>
  <si>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</si>
  <si>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</si>
  <si>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</si>
  <si>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</si>
  <si>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</si>
  <si>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</si>
  <si>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</si>
  <si>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</si>
  <si>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</si>
  <si>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</si>
  <si>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</si>
  <si>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</si>
  <si>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</si>
  <si>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</si>
  <si>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</si>
  <si>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</si>
  <si>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</si>
  <si>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</si>
  <si>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</si>
  <si>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</si>
  <si>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</si>
  <si>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</si>
  <si>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</si>
  <si>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</si>
  <si>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</si>
  <si>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</si>
  <si>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</si>
  <si>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</si>
  <si>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</si>
  <si>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</si>
  <si>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</si>
  <si>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</si>
  <si>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</si>
  <si>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</si>
  <si>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</si>
  <si>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</si>
  <si>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</si>
  <si>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</si>
  <si>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</si>
  <si>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</si>
  <si>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</si>
  <si>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</si>
  <si>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</si>
  <si>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</si>
  <si>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</si>
  <si>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</si>
  <si>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</si>
  <si>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</si>
  <si>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</si>
  <si>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</si>
  <si>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</si>
  <si>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</si>
  <si>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</si>
  <si>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</si>
  <si>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</si>
  <si>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</si>
  <si>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</si>
  <si>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</si>
  <si>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</si>
  <si>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</si>
  <si>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</si>
  <si>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</si>
  <si>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</si>
  <si>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</si>
  <si>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</si>
  <si>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</si>
  <si>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</si>
  <si>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</si>
  <si>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</si>
  <si>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</si>
  <si>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</si>
  <si>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</si>
  <si>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</si>
  <si>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</si>
  <si>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</si>
  <si>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</si>
  <si>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</si>
  <si>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</si>
  <si>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</si>
  <si>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</si>
  <si>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</si>
  <si>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</si>
  <si>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</si>
  <si>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</si>
  <si>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</si>
  <si>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</si>
  <si>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</si>
  <si>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</si>
  <si>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</si>
  <si>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</si>
  <si>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</si>
  <si>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</si>
  <si>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</si>
  <si>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</si>
  <si>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</si>
  <si>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</si>
  <si>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</si>
  <si>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</si>
  <si>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</si>
  <si>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</si>
  <si>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</si>
  <si>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</si>
  <si>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</si>
  <si>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</si>
  <si>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</si>
  <si>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</si>
  <si>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</si>
  <si>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</si>
  <si>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</si>
  <si>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</si>
  <si>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</si>
  <si>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</si>
  <si>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</si>
  <si>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</si>
  <si>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</si>
  <si>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</si>
  <si>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</si>
  <si>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</si>
  <si>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</si>
  <si>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</si>
  <si>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</si>
  <si>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</si>
  <si>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</si>
  <si>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</si>
  <si>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</si>
  <si>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</si>
  <si>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</si>
  <si>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</si>
  <si>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</si>
  <si>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</si>
  <si>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</si>
  <si>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</si>
  <si>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</si>
  <si>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</si>
  <si>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</si>
  <si>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</si>
  <si>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</si>
  <si>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</si>
  <si>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</si>
  <si>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</si>
  <si>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</si>
  <si>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</si>
  <si>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</si>
  <si>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</si>
  <si>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</si>
  <si>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</si>
  <si>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</si>
  <si>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</si>
  <si>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</si>
  <si>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</si>
  <si>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</si>
  <si>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</si>
  <si>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</si>
  <si>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</si>
  <si>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</si>
  <si>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</si>
  <si>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</si>
  <si>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</si>
  <si>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</si>
  <si>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</si>
  <si>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</si>
  <si>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</si>
  <si>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</si>
  <si>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</si>
  <si>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</si>
  <si>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</si>
  <si>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</si>
  <si>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</si>
  <si>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</si>
  <si>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</si>
  <si>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</si>
  <si>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</si>
  <si>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</si>
  <si>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</si>
  <si>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</si>
  <si>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</si>
  <si>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</si>
  <si>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</si>
  <si>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</si>
  <si>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</si>
  <si>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</si>
  <si>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</si>
  <si>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</si>
  <si>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</si>
  <si>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</si>
  <si>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</si>
  <si>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</si>
  <si>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</si>
  <si>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</si>
  <si>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</si>
  <si>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</si>
  <si>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</si>
  <si>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</si>
  <si>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</si>
  <si>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</si>
  <si>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</si>
  <si>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</si>
  <si>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</si>
  <si>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</si>
  <si>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</si>
  <si>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</si>
  <si>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</si>
  <si>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</si>
  <si>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</si>
  <si>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</si>
  <si>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</si>
  <si>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</si>
  <si>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</si>
  <si>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</si>
  <si>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</si>
  <si>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</si>
  <si>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</si>
  <si>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</si>
  <si>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</si>
  <si>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</si>
  <si>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</si>
  <si>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</si>
  <si>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</si>
  <si>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</si>
  <si>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</si>
  <si>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</si>
  <si>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</si>
  <si>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</si>
  <si>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</si>
  <si>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</si>
  <si>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</si>
  <si>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</si>
  <si>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</si>
  <si>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</si>
  <si>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</si>
  <si>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</si>
  <si>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</si>
  <si>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</si>
  <si>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</si>
  <si>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</si>
  <si>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</si>
  <si>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</si>
  <si>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</si>
  <si>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</si>
  <si>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</si>
  <si>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</si>
  <si>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</si>
  <si>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</si>
  <si>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</si>
  <si>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</si>
  <si>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</si>
  <si>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</si>
  <si>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</si>
  <si>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</si>
  <si>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</si>
  <si>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</si>
  <si>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</si>
  <si>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</si>
  <si>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</si>
  <si>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</si>
  <si>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</si>
  <si>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</si>
  <si>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</si>
  <si>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</si>
  <si>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</si>
  <si>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</si>
  <si>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</si>
  <si>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</si>
  <si>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</si>
  <si>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</si>
  <si>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</si>
  <si>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</si>
  <si>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</si>
  <si>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</si>
  <si>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</si>
  <si>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</si>
  <si>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</si>
  <si>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</si>
  <si>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</si>
  <si>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</si>
  <si>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</si>
  <si>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</si>
  <si>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</si>
  <si>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</si>
  <si>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</si>
  <si>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</si>
  <si>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</si>
  <si>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</si>
  <si>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</si>
  <si>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</si>
  <si>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</si>
  <si>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</si>
  <si>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</si>
  <si>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</si>
  <si>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</si>
  <si>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</si>
  <si>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</si>
  <si>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</si>
  <si>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</si>
  <si>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</si>
  <si>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</si>
  <si>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</si>
  <si>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</si>
  <si>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</si>
  <si>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</si>
  <si>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</si>
  <si>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</si>
  <si>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</si>
  <si>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</si>
  <si>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</si>
  <si>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</si>
  <si>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</si>
  <si>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</si>
  <si>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</si>
  <si>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</si>
  <si>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</si>
  <si>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</si>
  <si>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</si>
  <si>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</si>
  <si>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</si>
  <si>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</si>
  <si>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</si>
  <si>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</si>
  <si>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</si>
  <si>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</si>
  <si>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</si>
  <si>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</si>
  <si>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</si>
  <si>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</si>
  <si>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</si>
  <si>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</si>
  <si>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</si>
  <si>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</si>
  <si>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</si>
  <si>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</si>
  <si>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</si>
  <si>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</si>
  <si>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</si>
  <si>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</si>
  <si>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</si>
  <si>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</si>
  <si>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</si>
  <si>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</si>
  <si>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</si>
  <si>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</si>
  <si>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</si>
  <si>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</si>
  <si>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</si>
  <si>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</si>
  <si>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</si>
  <si>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</si>
  <si>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</si>
  <si>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</si>
  <si>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</si>
  <si>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</si>
  <si>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</si>
  <si>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</si>
  <si>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</si>
  <si>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</si>
  <si>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</si>
  <si>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</si>
  <si>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</si>
  <si>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</si>
  <si>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</si>
  <si>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</si>
  <si>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</si>
  <si>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</si>
  <si>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</si>
  <si>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</si>
  <si>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</si>
  <si>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</si>
  <si>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</si>
  <si>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</si>
  <si>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</si>
  <si>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</si>
  <si>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</si>
  <si>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</si>
  <si>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</si>
  <si>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</si>
  <si>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</si>
  <si>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</si>
  <si>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</si>
  <si>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</si>
  <si>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</si>
  <si>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</si>
  <si>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</si>
  <si>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</si>
  <si>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</si>
  <si>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</si>
  <si>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</si>
  <si>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</si>
  <si>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</si>
  <si>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</si>
  <si>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</si>
  <si>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</si>
  <si>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</si>
  <si>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</si>
  <si>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</si>
  <si>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</si>
  <si>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</si>
  <si>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</si>
  <si>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</si>
  <si>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</si>
  <si>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</si>
  <si>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</si>
  <si>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</si>
  <si>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</si>
  <si>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</si>
  <si>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</si>
  <si>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</si>
  <si>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</si>
  <si>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</si>
  <si>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</si>
  <si>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</si>
  <si>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</si>
  <si>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</si>
  <si>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</si>
  <si>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</si>
  <si>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</si>
  <si>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</si>
  <si>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</si>
  <si>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</si>
  <si>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</si>
  <si>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</si>
  <si>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</si>
  <si>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</si>
  <si>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</si>
  <si>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</si>
  <si>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</si>
  <si>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</si>
  <si>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</si>
  <si>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</si>
  <si>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</si>
  <si>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</si>
  <si>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</si>
  <si>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</si>
  <si>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</si>
  <si>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</si>
  <si>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</si>
  <si>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</si>
  <si>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</si>
  <si>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</si>
  <si>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</si>
  <si>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</si>
  <si>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</si>
  <si>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</si>
  <si>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</si>
  <si>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</si>
  <si>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</si>
  <si>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</si>
  <si>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</si>
  <si>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</si>
  <si>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</si>
  <si>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</si>
  <si>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</si>
  <si>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</si>
  <si>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</si>
  <si>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</si>
  <si>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</si>
  <si>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</si>
  <si>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</si>
  <si>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</si>
  <si>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</si>
  <si>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</si>
  <si>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</si>
  <si>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</si>
  <si>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</si>
  <si>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</si>
  <si>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</si>
  <si>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</si>
  <si>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</si>
  <si>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</si>
  <si>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</si>
  <si>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</si>
  <si>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</si>
  <si>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</si>
  <si>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</si>
  <si>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</si>
  <si>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</si>
  <si>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</si>
  <si>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</si>
  <si>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</si>
  <si>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</si>
  <si>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</si>
  <si>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</si>
  <si>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</si>
  <si>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</si>
  <si>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</si>
  <si>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</si>
  <si>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</si>
  <si>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</si>
  <si>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</si>
  <si>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</si>
  <si>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</si>
  <si>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</si>
  <si>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</si>
  <si>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</si>
  <si>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</si>
  <si>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</si>
  <si>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</si>
  <si>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</si>
  <si>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</si>
  <si>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</si>
  <si>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</si>
  <si>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</si>
  <si>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</si>
  <si>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</si>
  <si>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</si>
  <si>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</si>
  <si>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</si>
  <si>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</si>
  <si>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</si>
  <si>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</si>
  <si>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</si>
  <si>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</si>
  <si>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</si>
  <si>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</si>
  <si>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</si>
  <si>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</si>
  <si>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</si>
  <si>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</si>
  <si>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</si>
  <si>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</si>
  <si>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</si>
  <si>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</si>
  <si>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</si>
  <si>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</si>
  <si>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</si>
  <si>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</si>
  <si>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</si>
  <si>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</si>
  <si>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</si>
  <si>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</si>
  <si>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</si>
  <si>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</si>
  <si>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</si>
  <si>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</si>
  <si>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</si>
  <si>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</si>
  <si>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</si>
  <si>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</si>
  <si>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</si>
  <si>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</si>
  <si>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</si>
  <si>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</si>
  <si>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</si>
  <si>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</si>
  <si>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</si>
  <si>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</si>
  <si>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</si>
  <si>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</si>
  <si>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</si>
  <si>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</si>
  <si>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</si>
  <si>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</si>
  <si>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</si>
  <si>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</si>
  <si>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</si>
  <si>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</si>
  <si>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</si>
  <si>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</si>
  <si>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</si>
  <si>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</si>
  <si>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</si>
  <si>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</si>
  <si>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</si>
  <si>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</si>
  <si>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</si>
  <si>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</si>
  <si>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</si>
  <si>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</si>
  <si>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</si>
  <si>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</si>
  <si>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</si>
  <si>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</si>
  <si>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</si>
  <si>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</si>
  <si>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</si>
  <si>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</si>
  <si>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</si>
  <si>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</si>
  <si>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</si>
  <si>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</si>
  <si>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</si>
  <si>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</si>
  <si>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</si>
  <si>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</si>
  <si>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</si>
  <si>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</si>
  <si>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</si>
  <si>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</si>
  <si>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</si>
  <si>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</si>
  <si>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</si>
  <si>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</si>
  <si>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</si>
  <si>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</si>
  <si>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</si>
  <si>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</si>
  <si>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</si>
  <si>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</si>
  <si>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</si>
  <si>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</si>
  <si>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</si>
  <si>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</si>
  <si>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</si>
  <si>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</si>
  <si>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</si>
  <si>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</si>
  <si>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</si>
  <si>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</si>
  <si>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</si>
  <si>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</si>
  <si>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</si>
  <si>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</si>
  <si>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</si>
  <si>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</si>
  <si>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</si>
  <si>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</si>
  <si>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</si>
  <si>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</si>
  <si>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</si>
  <si>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</si>
  <si>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</si>
  <si>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</si>
  <si>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</si>
  <si>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</si>
  <si>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</si>
  <si>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</si>
  <si>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</si>
  <si>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</si>
  <si>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</si>
  <si>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</si>
  <si>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</si>
  <si>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</si>
  <si>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</si>
  <si>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</si>
  <si>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</si>
  <si>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</si>
  <si>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</si>
  <si>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</si>
  <si>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</si>
  <si>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</si>
  <si>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</si>
  <si>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</si>
  <si>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</si>
  <si>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</si>
  <si>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</si>
  <si>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</si>
  <si>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</si>
  <si>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</si>
  <si>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</si>
  <si>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</si>
  <si>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</si>
  <si>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</si>
  <si>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</si>
  <si>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</si>
  <si>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</si>
  <si>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</si>
  <si>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</si>
  <si>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</si>
  <si>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</si>
  <si>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</si>
  <si>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</si>
  <si>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</si>
  <si>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</si>
  <si>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</si>
  <si>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</si>
  <si>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</si>
  <si>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</si>
  <si>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</si>
  <si>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</si>
  <si>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</si>
  <si>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</si>
  <si>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</si>
  <si>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</si>
  <si>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</si>
  <si>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</si>
  <si>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</si>
  <si>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</si>
  <si>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</si>
  <si>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</si>
  <si>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</si>
  <si>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</si>
  <si>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</si>
  <si>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</si>
  <si>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</si>
  <si>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</si>
  <si>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</si>
  <si>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</si>
  <si>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</si>
  <si>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</si>
  <si>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</si>
  <si>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</si>
  <si>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</si>
  <si>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</si>
  <si>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</si>
  <si>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</si>
  <si>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</si>
  <si>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</si>
  <si>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</si>
  <si>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</si>
  <si>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</si>
  <si>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</si>
  <si>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</si>
  <si>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</si>
  <si>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</si>
  <si>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</si>
  <si>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</si>
  <si>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</si>
  <si>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</si>
  <si>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</si>
  <si>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</si>
  <si>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</si>
  <si>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</si>
  <si>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</si>
  <si>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</si>
  <si>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</si>
  <si>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</si>
  <si>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</si>
  <si>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</si>
  <si>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</si>
  <si>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</si>
  <si>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</si>
  <si>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</si>
  <si>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</si>
  <si>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</si>
  <si>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</si>
  <si>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</si>
  <si>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</si>
  <si>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</si>
  <si>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</si>
  <si>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</si>
  <si>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</si>
  <si>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</si>
  <si>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</si>
  <si>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</si>
  <si>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</si>
  <si>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</si>
  <si>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</si>
  <si>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</si>
  <si>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</si>
  <si>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</si>
  <si>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</si>
  <si>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</si>
  <si>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</si>
  <si>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</si>
  <si>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</si>
  <si>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</si>
  <si>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</si>
  <si>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</si>
  <si>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</si>
  <si>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</si>
  <si>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</si>
  <si>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</si>
  <si>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</si>
  <si>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</si>
  <si>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</si>
  <si>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</si>
  <si>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</si>
  <si>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</si>
  <si>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</si>
  <si>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</si>
  <si>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</si>
  <si>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</si>
  <si>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</si>
  <si>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</si>
  <si>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</si>
  <si>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</si>
  <si>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</si>
  <si>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</si>
  <si>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</si>
  <si>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</si>
  <si>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</si>
  <si>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</si>
  <si>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</si>
  <si>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</si>
  <si>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</si>
  <si>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</si>
  <si>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</si>
  <si>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</si>
  <si>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</si>
  <si>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</si>
  <si>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</si>
  <si>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</si>
  <si>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</si>
  <si>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</si>
  <si>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</si>
  <si>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</si>
  <si>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</si>
  <si>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</si>
  <si>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</si>
  <si>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</si>
  <si>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</si>
  <si>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</si>
  <si>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</si>
  <si>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</si>
  <si>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</si>
  <si>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</si>
  <si>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</si>
  <si>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</si>
  <si>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</si>
  <si>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</si>
  <si>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</si>
  <si>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</si>
  <si>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</si>
  <si>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</si>
  <si>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</si>
  <si>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</si>
  <si>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</si>
  <si>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</si>
  <si>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</si>
  <si>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</si>
  <si>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</si>
  <si>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</si>
  <si>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</si>
  <si>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</si>
  <si>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</si>
  <si>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</si>
  <si>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</si>
  <si>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</si>
  <si>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</si>
  <si>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</si>
  <si>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</si>
  <si>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</si>
  <si>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</si>
  <si>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</si>
  <si>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</si>
  <si>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</si>
  <si>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</si>
  <si>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</si>
  <si>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</si>
  <si>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</si>
  <si>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</si>
  <si>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</si>
  <si>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</si>
  <si>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</si>
  <si>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</si>
  <si>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</si>
  <si>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</si>
  <si>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</si>
  <si>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</si>
  <si>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</si>
  <si>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</si>
  <si>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</si>
  <si>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</si>
  <si>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</si>
  <si>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</si>
  <si>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</si>
  <si>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</si>
  <si>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</si>
  <si>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</si>
  <si>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</si>
  <si>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</si>
  <si>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</si>
  <si>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</si>
  <si>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</si>
  <si>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</si>
  <si>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</si>
  <si>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</si>
  <si>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</si>
  <si>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</si>
  <si>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</si>
  <si>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</si>
  <si>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</si>
  <si>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</si>
  <si>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</si>
  <si>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</si>
  <si>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</si>
  <si>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</si>
  <si>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</si>
  <si>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</si>
  <si>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</si>
  <si>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</si>
  <si>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</si>
  <si>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</si>
  <si>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</si>
  <si>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</si>
  <si>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</si>
  <si>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</si>
  <si>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</si>
  <si>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</si>
  <si>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</si>
  <si>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</si>
  <si>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</si>
  <si>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</si>
  <si>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</si>
  <si>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</si>
  <si>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</si>
  <si>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</si>
  <si>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</si>
  <si>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</si>
  <si>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</si>
  <si>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</si>
  <si>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</si>
  <si>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</si>
  <si>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</si>
  <si>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</si>
  <si>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</si>
  <si>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</si>
  <si>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</si>
  <si>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</si>
  <si>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</si>
  <si>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</si>
  <si>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</si>
  <si>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</si>
  <si>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</si>
  <si>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</si>
  <si>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</si>
  <si>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</si>
  <si>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</si>
  <si>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</si>
  <si>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</si>
  <si>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</si>
  <si>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</si>
  <si>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</si>
  <si>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</si>
  <si>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</si>
  <si>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</si>
  <si>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</si>
  <si>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</si>
  <si>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</si>
  <si>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</si>
  <si>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</si>
  <si>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</si>
  <si>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</si>
  <si>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</si>
  <si>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</si>
  <si>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</si>
  <si>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</si>
  <si>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</si>
  <si>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</si>
  <si>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</si>
  <si>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</si>
  <si>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</si>
  <si>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</si>
  <si>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</si>
  <si>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</si>
  <si>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</si>
  <si>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</si>
  <si>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</si>
  <si>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</si>
  <si>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</si>
  <si>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</si>
  <si>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</si>
  <si>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</si>
  <si>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</si>
  <si>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</si>
  <si>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</si>
  <si>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</si>
  <si>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</si>
  <si>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</si>
  <si>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</si>
  <si>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</si>
  <si>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</si>
  <si>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</si>
  <si>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</si>
  <si>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</si>
  <si>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</si>
  <si>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</si>
  <si>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</si>
  <si>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</si>
  <si>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</si>
  <si>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</si>
  <si>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</si>
  <si>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</si>
  <si>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</si>
  <si>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</si>
  <si>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</si>
  <si>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</si>
  <si>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</si>
  <si>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</si>
  <si>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</si>
  <si>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</si>
  <si>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</si>
  <si>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</si>
  <si>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</si>
  <si>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</si>
  <si>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</si>
  <si>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</si>
  <si>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</si>
  <si>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</si>
  <si>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</si>
  <si>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</si>
  <si>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</si>
  <si>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</si>
  <si>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</si>
  <si>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</si>
  <si>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</si>
  <si>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</si>
  <si>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</si>
  <si>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</si>
  <si>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</si>
  <si>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</si>
  <si>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</si>
  <si>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</si>
  <si>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</si>
  <si>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</si>
  <si>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</si>
  <si>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</si>
  <si>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</si>
  <si>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</si>
  <si>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</si>
  <si>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</si>
  <si>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</si>
  <si>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</si>
  <si>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</si>
  <si>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</si>
  <si>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</si>
  <si>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</si>
  <si>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</si>
  <si>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</si>
  <si>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</si>
  <si>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</si>
  <si>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</si>
  <si>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</si>
  <si>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</si>
  <si>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</si>
  <si>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</si>
  <si>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</si>
  <si>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</si>
  <si>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</si>
  <si>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</si>
  <si>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</si>
  <si>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</si>
  <si>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</si>
  <si>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</si>
  <si>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</si>
  <si>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</si>
  <si>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</si>
  <si>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</si>
  <si>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</si>
  <si>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</si>
  <si>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</si>
  <si>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</si>
  <si>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</si>
  <si>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</si>
  <si>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</si>
  <si>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</si>
  <si>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</si>
  <si>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</si>
  <si>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</si>
  <si>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</si>
  <si>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</si>
  <si>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</si>
  <si>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</si>
  <si>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</si>
  <si>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</si>
  <si>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</si>
  <si>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</si>
  <si>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</si>
  <si>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</si>
  <si>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</si>
  <si>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</si>
  <si>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</si>
  <si>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</si>
  <si>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</si>
  <si>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</si>
  <si>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</si>
  <si>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</si>
  <si>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</si>
  <si>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</si>
  <si>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</si>
  <si>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</si>
  <si>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</si>
  <si>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</si>
  <si>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</si>
  <si>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</si>
  <si>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</si>
  <si>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</si>
  <si>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</si>
  <si>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</si>
  <si>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</si>
  <si>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</si>
  <si>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</si>
  <si>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</si>
  <si>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</si>
  <si>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</si>
  <si>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</si>
  <si>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</si>
  <si>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</si>
  <si>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</si>
  <si>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</si>
  <si>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</si>
  <si>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</si>
  <si>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</si>
  <si>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</si>
  <si>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</si>
  <si>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</si>
  <si>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</si>
  <si>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</si>
  <si>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</si>
  <si>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</si>
  <si>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</si>
  <si>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</si>
  <si>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</si>
  <si>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</si>
  <si>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</si>
  <si>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</si>
  <si>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</si>
  <si>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</si>
  <si>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</si>
  <si>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</si>
  <si>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</si>
  <si>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</si>
  <si>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</si>
  <si>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</si>
  <si>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</si>
  <si>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</si>
  <si>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</si>
  <si>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</si>
  <si>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</si>
  <si>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</si>
  <si>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</si>
  <si>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</si>
  <si>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</si>
  <si>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</si>
  <si>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</si>
  <si>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</si>
  <si>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</si>
  <si>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</si>
  <si>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</si>
  <si>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</si>
  <si>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</si>
  <si>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</si>
  <si>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</si>
  <si>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</si>
  <si>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</si>
  <si>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</si>
  <si>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</si>
  <si>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</si>
  <si>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</si>
  <si>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</si>
  <si>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</si>
  <si>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</si>
  <si>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</si>
  <si>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</si>
  <si>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</si>
  <si>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</si>
  <si>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</si>
  <si>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</si>
  <si>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</si>
  <si>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</si>
  <si>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</si>
  <si>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</si>
  <si>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</si>
  <si>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</si>
  <si>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</si>
  <si>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</si>
  <si>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</si>
  <si>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</si>
  <si>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</si>
  <si>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</si>
  <si>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</si>
  <si>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</si>
  <si>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</si>
  <si>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</si>
  <si>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</si>
  <si>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</si>
  <si>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</si>
  <si>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</si>
  <si>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</si>
  <si>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</si>
  <si>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</si>
  <si>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</si>
  <si>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</si>
  <si>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</si>
  <si>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</si>
  <si>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</si>
  <si>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</si>
  <si>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</si>
  <si>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</si>
  <si>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</si>
  <si>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</si>
  <si>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</si>
  <si>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</si>
  <si>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</si>
  <si>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</si>
  <si>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</si>
  <si>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</si>
  <si>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</si>
  <si>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</si>
  <si>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</si>
  <si>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</si>
  <si>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</si>
  <si>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</si>
  <si>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</si>
  <si>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</si>
  <si>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</si>
  <si>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</si>
  <si>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</si>
  <si>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</si>
  <si>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</si>
  <si>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</si>
  <si>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</si>
  <si>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</si>
  <si>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</si>
  <si>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</si>
  <si>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</si>
  <si>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</si>
  <si>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</si>
  <si>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</si>
  <si>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</si>
  <si>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</si>
  <si>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</si>
  <si>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</si>
  <si>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</si>
  <si>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</si>
  <si>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</si>
  <si>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</si>
  <si>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</si>
  <si>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</si>
  <si>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</si>
  <si>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</si>
  <si>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</si>
  <si>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</si>
  <si>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</si>
  <si>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</si>
  <si>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</si>
  <si>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</si>
  <si>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</si>
  <si>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</si>
  <si>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</si>
  <si>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</si>
  <si>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</si>
  <si>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</si>
  <si>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</si>
  <si>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</si>
  <si>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</si>
  <si>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</si>
  <si>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</si>
  <si>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</si>
  <si>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</si>
  <si>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</si>
  <si>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</si>
  <si>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</si>
  <si>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</si>
  <si>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</si>
  <si>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</si>
  <si>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</si>
  <si>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</si>
  <si>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</si>
  <si>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</si>
  <si>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</si>
  <si>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</si>
  <si>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</si>
  <si>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</si>
  <si>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</si>
  <si>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</si>
  <si>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</si>
  <si>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</si>
  <si>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</si>
  <si>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</si>
  <si>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</si>
  <si>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</si>
  <si>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</si>
  <si>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</si>
  <si>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</si>
  <si>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</si>
  <si>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</si>
  <si>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</si>
  <si>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</si>
  <si>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</si>
  <si>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</si>
  <si>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</si>
  <si>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</si>
  <si>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</si>
  <si>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</si>
  <si>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</si>
  <si>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</si>
  <si>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</si>
  <si>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</si>
  <si>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</si>
  <si>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</si>
  <si>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</si>
  <si>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</si>
  <si>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</si>
  <si>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</si>
  <si>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</si>
  <si>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</si>
  <si>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</si>
  <si>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</si>
  <si>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</si>
  <si>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</si>
  <si>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</si>
  <si>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</si>
  <si>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</si>
  <si>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</si>
  <si>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</si>
  <si>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</si>
  <si>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</si>
  <si>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</si>
  <si>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</si>
  <si>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</si>
  <si>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</si>
  <si>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</si>
  <si>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</si>
  <si>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</si>
  <si>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</si>
  <si>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</si>
  <si>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</si>
  <si>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</si>
  <si>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</si>
  <si>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</si>
  <si>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</si>
  <si>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</si>
  <si>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</si>
  <si>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</si>
  <si>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</si>
  <si>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</si>
  <si>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</si>
  <si>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</si>
  <si>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</si>
  <si>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</si>
  <si>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</si>
  <si>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</si>
  <si>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</si>
  <si>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</si>
  <si>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</si>
  <si>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</si>
  <si>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</si>
  <si>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</si>
  <si>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</si>
  <si>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</si>
  <si>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</si>
  <si>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</si>
  <si>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</si>
  <si>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</si>
  <si>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</si>
  <si>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</si>
  <si>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</si>
  <si>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</si>
  <si>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</si>
  <si>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</si>
  <si>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</si>
  <si>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</si>
  <si>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</si>
  <si>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</si>
  <si>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</si>
  <si>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</si>
  <si>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</si>
  <si>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</si>
  <si>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</si>
  <si>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</si>
  <si>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</si>
  <si>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</si>
  <si>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</si>
  <si>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</si>
  <si>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</si>
  <si>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</si>
  <si>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</si>
  <si>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</si>
  <si>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</si>
  <si>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</si>
  <si>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</si>
  <si>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</si>
  <si>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</si>
  <si>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</si>
  <si>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</si>
  <si>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</si>
  <si>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</si>
  <si>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</si>
  <si>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</si>
  <si>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</si>
  <si>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</si>
  <si>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</si>
  <si>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</si>
  <si>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</si>
  <si>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</si>
  <si>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</si>
  <si>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</si>
  <si>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</si>
  <si>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</si>
  <si>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</si>
  <si>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</si>
  <si>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</si>
  <si>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</si>
  <si>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</si>
  <si>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</si>
  <si>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</si>
  <si>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</si>
  <si>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</si>
  <si>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</si>
  <si>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</si>
  <si>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</si>
  <si>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</si>
  <si>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</si>
  <si>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</si>
  <si>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</si>
  <si>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</si>
  <si>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</si>
  <si>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</si>
  <si>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</si>
  <si>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</si>
  <si>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</si>
  <si>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</si>
  <si>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</si>
  <si>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</si>
  <si>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</si>
  <si>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</si>
  <si>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</si>
  <si>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</si>
  <si>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</si>
  <si>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</si>
  <si>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</si>
  <si>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</si>
  <si>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</si>
  <si>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</si>
  <si>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</si>
  <si>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</si>
  <si>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</si>
  <si>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</si>
  <si>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</si>
  <si>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</si>
  <si>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</si>
  <si>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</si>
  <si>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</si>
  <si>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</si>
  <si>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</si>
  <si>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</si>
  <si>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</si>
  <si>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</si>
  <si>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</si>
  <si>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</si>
  <si>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</si>
  <si>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</si>
  <si>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</si>
  <si>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</si>
  <si>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</si>
  <si>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</si>
  <si>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</si>
  <si>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</si>
  <si>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</si>
  <si>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</si>
  <si>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</si>
  <si>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</si>
  <si>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</si>
  <si>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</si>
  <si>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</si>
  <si>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</si>
  <si>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</si>
  <si>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</si>
  <si>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</si>
  <si>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</si>
  <si>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</si>
  <si>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</si>
  <si>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</si>
  <si>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</si>
  <si>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</si>
  <si>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</si>
  <si>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</si>
  <si>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</si>
  <si>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</si>
  <si>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</si>
  <si>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</si>
  <si>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</si>
  <si>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</si>
  <si>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</si>
  <si>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</si>
  <si>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</si>
  <si>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</si>
  <si>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</si>
  <si>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</si>
  <si>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</si>
  <si>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</si>
  <si>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</si>
  <si>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</si>
  <si>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</si>
  <si>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</si>
  <si>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</si>
  <si>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</si>
  <si>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</si>
  <si>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</si>
  <si>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</si>
  <si>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</si>
  <si>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</si>
  <si>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</si>
  <si>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</si>
  <si>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</si>
  <si>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</si>
  <si>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</si>
  <si>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</si>
  <si>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</si>
  <si>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</si>
  <si>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</si>
  <si>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</si>
  <si>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</si>
  <si>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</si>
  <si>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</si>
  <si>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</si>
  <si>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</si>
  <si>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</si>
  <si>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</si>
  <si>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</si>
  <si>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</si>
  <si>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</si>
  <si>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</si>
  <si>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</si>
  <si>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</si>
  <si>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</si>
  <si>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</si>
  <si>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</si>
  <si>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</si>
  <si>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</si>
  <si>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</si>
  <si>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</si>
  <si>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</si>
  <si>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</si>
  <si>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</si>
  <si>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</si>
  <si>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</si>
  <si>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</si>
  <si>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</si>
  <si>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</si>
  <si>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</si>
  <si>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</si>
  <si>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</si>
  <si>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</si>
  <si>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</si>
  <si>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</si>
  <si>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</si>
  <si>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</si>
  <si>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</si>
  <si>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</si>
  <si>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</si>
  <si>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</si>
  <si>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</si>
  <si>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</si>
  <si>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</si>
  <si>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</si>
  <si>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</si>
  <si>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</si>
  <si>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</si>
  <si>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</si>
  <si>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</si>
  <si>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</si>
  <si>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</si>
  <si>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</si>
  <si>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</si>
  <si>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</si>
  <si>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</si>
  <si>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</si>
  <si>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</si>
  <si>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</si>
  <si>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</si>
  <si>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</si>
  <si>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</si>
  <si>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</si>
  <si>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</si>
  <si>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</si>
  <si>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</si>
  <si>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</si>
  <si>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</si>
  <si>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</si>
  <si>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</si>
  <si>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</si>
  <si>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</si>
  <si>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</si>
  <si>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</si>
  <si>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</si>
  <si>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</si>
  <si>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</si>
  <si>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</si>
  <si>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</si>
  <si>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</si>
  <si>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</si>
  <si>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</si>
  <si>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</si>
  <si>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</si>
  <si>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</si>
  <si>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</si>
  <si>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</si>
  <si>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</si>
  <si>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</si>
  <si>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</si>
  <si>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</si>
  <si>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</si>
  <si>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</si>
  <si>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</si>
  <si>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</si>
  <si>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</si>
  <si>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</si>
  <si>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</si>
  <si>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</si>
  <si>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</si>
  <si>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</si>
  <si>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</si>
  <si>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</si>
  <si>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</si>
  <si>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</si>
  <si>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</si>
  <si>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</si>
  <si>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</si>
  <si>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</si>
  <si>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</si>
  <si>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</si>
  <si>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</si>
  <si>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</si>
  <si>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</si>
  <si>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</si>
  <si>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</si>
  <si>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</si>
  <si>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</si>
  <si>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</si>
  <si>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</si>
  <si>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</si>
  <si>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</si>
  <si>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</si>
  <si>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</si>
  <si>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</si>
  <si>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</si>
  <si>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</si>
  <si>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</si>
  <si>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</si>
  <si>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</si>
  <si>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</si>
  <si>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</si>
  <si>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</si>
  <si>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</si>
  <si>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</si>
  <si>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</si>
  <si>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</si>
  <si>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</si>
  <si>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</si>
  <si>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</si>
  <si>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</si>
  <si>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</si>
  <si>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</si>
  <si>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</si>
  <si>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</si>
  <si>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</si>
  <si>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</si>
  <si>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</si>
  <si>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</si>
  <si>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</si>
  <si>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</si>
  <si>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</si>
  <si>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</si>
  <si>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</si>
  <si>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</si>
  <si>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</si>
  <si>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</si>
  <si>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</si>
  <si>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</si>
  <si>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</si>
  <si>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</si>
  <si>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</si>
  <si>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</si>
  <si>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</si>
  <si>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</si>
  <si>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</si>
  <si>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</si>
  <si>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</si>
  <si>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</si>
  <si>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</si>
  <si>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</si>
  <si>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</si>
  <si>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</si>
  <si>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</si>
  <si>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</si>
  <si>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</si>
  <si>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</si>
  <si>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</si>
  <si>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</si>
  <si>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</si>
  <si>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</si>
  <si>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</si>
  <si>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</si>
  <si>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</si>
  <si>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</si>
  <si>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</si>
  <si>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</si>
  <si>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</si>
  <si>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</si>
  <si>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</si>
  <si>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</si>
  <si>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</si>
  <si>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</si>
  <si>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</si>
  <si>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</si>
  <si>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</si>
  <si>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</si>
  <si>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</si>
  <si>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</si>
  <si>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</si>
  <si>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</si>
  <si>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</si>
  <si>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</si>
  <si>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</si>
  <si>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</si>
  <si>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</si>
  <si>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</si>
  <si>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</si>
  <si>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</si>
  <si>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</si>
  <si>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</si>
  <si>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</si>
  <si>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</si>
  <si>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</si>
  <si>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</si>
  <si>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</si>
  <si>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</si>
  <si>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</si>
  <si>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</si>
  <si>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</si>
  <si>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</si>
  <si>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</si>
  <si>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</si>
  <si>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</si>
  <si>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</si>
  <si>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</si>
  <si>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</si>
  <si>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</si>
  <si>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</si>
  <si>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</si>
  <si>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</si>
  <si>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</si>
  <si>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</si>
  <si>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</si>
  <si>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</si>
  <si>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</si>
  <si>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</si>
  <si>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</si>
  <si>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</si>
  <si>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</si>
  <si>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</si>
  <si>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</si>
  <si>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</si>
  <si>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</si>
  <si>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</si>
  <si>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</si>
  <si>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</si>
  <si>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</si>
  <si>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</si>
  <si>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</si>
  <si>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</si>
  <si>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</si>
  <si>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</si>
  <si>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</si>
  <si>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</si>
  <si>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</si>
  <si>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</si>
  <si>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</si>
  <si>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</si>
  <si>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</si>
  <si>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</si>
  <si>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</si>
  <si>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</si>
  <si>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</si>
  <si>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</si>
  <si>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</si>
  <si>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</si>
  <si>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</si>
  <si>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</si>
  <si>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</si>
  <si>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</si>
  <si>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</si>
  <si>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</si>
  <si>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</si>
  <si>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</si>
  <si>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</si>
  <si>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</si>
  <si>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</si>
  <si>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</si>
  <si>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</si>
  <si>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</si>
  <si>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</si>
  <si>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</si>
  <si>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</si>
  <si>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</si>
  <si>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</si>
  <si>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</si>
  <si>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</si>
  <si>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</si>
  <si>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</si>
  <si>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</si>
  <si>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</si>
  <si>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</si>
  <si>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</si>
  <si>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</si>
  <si>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</si>
  <si>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</si>
  <si>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</si>
  <si>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</si>
  <si>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</si>
  <si>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</si>
  <si>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</si>
  <si>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</si>
  <si>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</si>
  <si>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</si>
  <si>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</si>
  <si>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</si>
  <si>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</si>
  <si>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</si>
  <si>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</si>
  <si>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</si>
  <si>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</si>
  <si>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</si>
  <si>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</si>
  <si>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</si>
  <si>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</si>
  <si>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</si>
  <si>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</si>
  <si>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</si>
  <si>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</si>
  <si>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</si>
  <si>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</si>
  <si>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</si>
  <si>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</si>
  <si>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</si>
  <si>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</si>
  <si>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</si>
  <si>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</si>
  <si>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</si>
  <si>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</si>
  <si>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</si>
  <si>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</si>
  <si>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</si>
  <si>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</si>
  <si>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</si>
  <si>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</si>
  <si>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</si>
  <si>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</si>
  <si>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</si>
  <si>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</si>
  <si>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</si>
  <si>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</si>
  <si>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</si>
  <si>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</si>
  <si>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</si>
  <si>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</si>
  <si>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</si>
  <si>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</si>
  <si>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</si>
  <si>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</si>
  <si>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</si>
  <si>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</si>
  <si>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</si>
  <si>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</si>
  <si>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</si>
  <si>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</si>
  <si>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</si>
  <si>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</si>
  <si>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</si>
  <si>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</si>
  <si>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</si>
  <si>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</si>
  <si>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</si>
  <si>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</si>
  <si>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</si>
  <si>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</si>
  <si>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</si>
  <si>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</si>
  <si>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</si>
  <si>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</si>
  <si>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</si>
  <si>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</si>
  <si>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</si>
  <si>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</si>
  <si>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</si>
  <si>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</si>
  <si>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</si>
  <si>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</si>
  <si>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</si>
  <si>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</si>
  <si>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</si>
  <si>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</si>
  <si>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</si>
  <si>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</si>
  <si>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</si>
  <si>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</si>
  <si>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</si>
  <si>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</si>
  <si>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</si>
  <si>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</si>
  <si>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</si>
  <si>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</si>
  <si>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</si>
  <si>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</si>
  <si>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</si>
  <si>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</si>
  <si>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</si>
  <si>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</si>
  <si>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</si>
  <si>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</si>
  <si>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</si>
  <si>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</si>
  <si>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</si>
  <si>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</si>
  <si>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</si>
  <si>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</si>
  <si>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</si>
  <si>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</si>
  <si>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</si>
  <si>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</si>
  <si>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</si>
  <si>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</si>
  <si>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</si>
  <si>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</si>
  <si>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</si>
  <si>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</si>
  <si>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</si>
  <si>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</si>
  <si>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</si>
  <si>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</si>
  <si>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</si>
  <si>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</si>
  <si>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</si>
  <si>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</si>
  <si>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</si>
  <si>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</si>
  <si>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</si>
  <si>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</si>
  <si>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</si>
  <si>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</si>
  <si>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</si>
  <si>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</si>
  <si>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</si>
  <si>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</si>
  <si>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</si>
  <si>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</si>
  <si>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</si>
  <si>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</si>
  <si>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</si>
  <si>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</si>
  <si>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</si>
  <si>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</si>
  <si>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</si>
  <si>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</si>
  <si>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</si>
  <si>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</si>
  <si>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</si>
  <si>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</si>
  <si>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</si>
  <si>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</si>
  <si>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</si>
  <si>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</si>
  <si>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</si>
  <si>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</si>
  <si>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</si>
  <si>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</si>
  <si>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</si>
  <si>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</si>
  <si>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</si>
  <si>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</si>
  <si>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</si>
  <si>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</si>
  <si>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</si>
  <si>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</si>
  <si>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</si>
  <si>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</si>
  <si>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</si>
  <si>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</si>
  <si>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</si>
  <si>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</si>
  <si>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</si>
  <si>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</si>
  <si>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</si>
  <si>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</si>
  <si>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</si>
  <si>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</si>
  <si>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</si>
  <si>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</si>
  <si>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</si>
  <si>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</si>
  <si>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</si>
  <si>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</si>
  <si>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</si>
  <si>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</si>
  <si>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</si>
  <si>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</si>
  <si>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</si>
  <si>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</si>
  <si>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</si>
  <si>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</si>
  <si>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</si>
  <si>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</si>
  <si>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</si>
  <si>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</si>
  <si>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</si>
  <si>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</si>
  <si>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</si>
  <si>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</si>
  <si>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</si>
  <si>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</si>
  <si>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</si>
  <si>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</si>
  <si>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</si>
  <si>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</si>
  <si>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</si>
  <si>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</si>
  <si>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</si>
  <si>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</si>
  <si>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</si>
  <si>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</si>
  <si>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</si>
  <si>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</si>
  <si>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</si>
  <si>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</si>
  <si>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</si>
  <si>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</si>
  <si>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</si>
  <si>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</si>
  <si>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</si>
  <si>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</si>
  <si>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</si>
  <si>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</si>
  <si>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</si>
  <si>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</si>
  <si>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</si>
  <si>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</si>
  <si>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</si>
  <si>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</si>
  <si>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</si>
  <si>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</si>
  <si>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</si>
  <si>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</si>
  <si>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</si>
  <si>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</si>
  <si>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</si>
  <si>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</si>
  <si>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</si>
  <si>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</si>
  <si>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</si>
  <si>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</si>
  <si>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</si>
  <si>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</si>
  <si>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</si>
  <si>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</si>
  <si>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</si>
  <si>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</si>
  <si>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</si>
  <si>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</si>
  <si>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</si>
  <si>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</si>
  <si>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</si>
  <si>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</si>
  <si>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</si>
  <si>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</si>
  <si>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</si>
  <si>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</si>
  <si>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</si>
  <si>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</si>
  <si>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</si>
  <si>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</si>
  <si>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</si>
  <si>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</si>
  <si>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</si>
  <si>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</si>
  <si>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</si>
  <si>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</si>
  <si>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</si>
  <si>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</si>
  <si>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</si>
  <si>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</si>
  <si>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</si>
  <si>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</si>
  <si>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</si>
  <si>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</si>
  <si>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</si>
  <si>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</si>
  <si>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</si>
  <si>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</si>
  <si>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</si>
  <si>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</si>
  <si>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</si>
  <si>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</si>
  <si>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</si>
  <si>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</si>
  <si>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</si>
  <si>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</si>
  <si>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</si>
  <si>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</si>
  <si>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</si>
  <si>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</si>
  <si>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</si>
  <si>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</si>
  <si>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</si>
  <si>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</si>
  <si>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</si>
  <si>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</si>
  <si>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</si>
  <si>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</si>
  <si>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</si>
  <si>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</si>
  <si>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</si>
  <si>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</si>
  <si>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</si>
  <si>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</si>
  <si>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</si>
  <si>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</si>
  <si>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</si>
  <si>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</si>
  <si>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</si>
  <si>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</si>
  <si>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</si>
  <si>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</si>
  <si>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</si>
  <si>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</si>
  <si>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</si>
  <si>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</si>
  <si>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</si>
  <si>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</si>
  <si>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</si>
  <si>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</si>
  <si>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</si>
  <si>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</si>
  <si>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</si>
  <si>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</si>
  <si>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</si>
  <si>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</si>
  <si>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</si>
  <si>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</si>
  <si>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</si>
  <si>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</si>
  <si>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</si>
  <si>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</si>
  <si>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</si>
  <si>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</si>
  <si>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</si>
  <si>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</si>
  <si>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</si>
  <si>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</si>
  <si>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</si>
  <si>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</si>
  <si>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</si>
  <si>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</si>
  <si>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</si>
  <si>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</si>
  <si>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</si>
  <si>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</si>
  <si>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</si>
  <si>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</si>
  <si>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</si>
  <si>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</si>
  <si>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</si>
  <si>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</si>
  <si>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</si>
  <si>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</si>
  <si>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</si>
  <si>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</si>
  <si>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</si>
  <si>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</si>
  <si>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</si>
  <si>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</si>
  <si>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</si>
  <si>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</si>
  <si>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</si>
  <si>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</si>
  <si>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</si>
  <si>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</si>
  <si>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</si>
  <si>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</si>
  <si>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</si>
  <si>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</si>
  <si>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</si>
  <si>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</si>
  <si>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</si>
  <si>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</si>
  <si>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</si>
  <si>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</si>
  <si>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</si>
  <si>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</si>
  <si>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</si>
  <si>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</si>
  <si>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</si>
  <si>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</si>
  <si>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</si>
  <si>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</si>
  <si>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</si>
  <si>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</si>
  <si>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</si>
  <si>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</si>
  <si>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</si>
  <si>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</si>
  <si>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</si>
  <si>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</si>
  <si>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</si>
  <si>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</si>
  <si>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</si>
  <si>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</si>
  <si>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</si>
  <si>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</si>
  <si>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</si>
  <si>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</si>
  <si>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</si>
  <si>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</si>
  <si>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</si>
  <si>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</si>
  <si>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</si>
  <si>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</si>
  <si>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</si>
  <si>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</si>
  <si>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</si>
  <si>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</si>
  <si>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</si>
  <si>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</si>
  <si>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</si>
  <si>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</si>
  <si>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</si>
  <si>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</si>
  <si>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</si>
  <si>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</si>
  <si>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</si>
  <si>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</si>
  <si>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</si>
  <si>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</si>
  <si>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</si>
  <si>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</si>
  <si>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</si>
  <si>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</si>
  <si>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</si>
  <si>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</si>
  <si>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</si>
  <si>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</si>
  <si>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</si>
  <si>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</si>
  <si>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</si>
  <si>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</si>
  <si>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</si>
  <si>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</si>
  <si>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</si>
  <si>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</si>
  <si>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</si>
  <si>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</si>
  <si>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</si>
  <si>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</si>
  <si>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</si>
  <si>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</si>
  <si>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</si>
  <si>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</si>
  <si>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</si>
  <si>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</si>
  <si>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</si>
  <si>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</si>
  <si>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</si>
  <si>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</si>
  <si>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</si>
  <si>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</si>
  <si>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</si>
  <si>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</si>
  <si>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</si>
  <si>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</si>
  <si>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</si>
  <si>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</si>
  <si>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</si>
  <si>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</si>
  <si>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</si>
  <si>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</si>
  <si>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</si>
  <si>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</si>
  <si>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</si>
  <si>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</si>
  <si>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</si>
  <si>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</si>
  <si>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</si>
  <si>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</si>
  <si>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</si>
  <si>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</si>
  <si>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</si>
  <si>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</si>
  <si>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</si>
  <si>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</si>
  <si>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</si>
  <si>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</si>
  <si>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</si>
  <si>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</si>
  <si>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</si>
  <si>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</si>
  <si>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</si>
  <si>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</si>
  <si>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</si>
  <si>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</si>
  <si>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</si>
  <si>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</si>
  <si>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</si>
  <si>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</si>
  <si>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</si>
  <si>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</si>
  <si>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</si>
  <si>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</si>
  <si>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</si>
  <si>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</si>
  <si>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</si>
  <si>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</si>
  <si>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</si>
  <si>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</si>
  <si>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</si>
  <si>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</si>
  <si>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</si>
  <si>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</si>
  <si>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</si>
  <si>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</si>
  <si>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</si>
  <si>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</si>
  <si>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</si>
  <si>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</si>
  <si>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</si>
  <si>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</si>
  <si>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</si>
  <si>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</si>
  <si>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</si>
  <si>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</si>
  <si>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</si>
  <si>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</si>
  <si>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</si>
  <si>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</si>
  <si>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</si>
  <si>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</si>
  <si>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</si>
  <si>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</si>
  <si>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</si>
  <si>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</si>
  <si>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</si>
  <si>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</si>
  <si>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</si>
  <si>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</si>
  <si>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</si>
  <si>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</si>
  <si>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</si>
  <si>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</si>
  <si>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</si>
  <si>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</si>
  <si>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</si>
  <si>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</si>
  <si>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</si>
  <si>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</si>
  <si>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</si>
  <si>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</si>
  <si>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</si>
  <si>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</si>
  <si>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</si>
  <si>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</si>
  <si>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</si>
  <si>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</si>
  <si>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</si>
  <si>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</si>
  <si>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</si>
  <si>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</si>
  <si>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</si>
  <si>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</si>
  <si>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</si>
  <si>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</si>
  <si>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</si>
  <si>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</si>
  <si>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</si>
  <si>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</si>
  <si>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</si>
  <si>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</si>
  <si>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</si>
  <si>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</si>
  <si>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</si>
  <si>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</si>
  <si>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</si>
  <si>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</si>
  <si>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</si>
  <si>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</si>
  <si>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</si>
  <si>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</si>
  <si>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</si>
  <si>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</si>
  <si>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</si>
  <si>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</si>
  <si>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</si>
  <si>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</si>
  <si>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</si>
  <si>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</si>
  <si>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</si>
  <si>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</si>
  <si>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</si>
  <si>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</si>
  <si>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</si>
  <si>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</si>
  <si>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</si>
  <si>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</si>
  <si>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</si>
  <si>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</si>
  <si>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</si>
  <si>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</si>
  <si>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</si>
  <si>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</si>
  <si>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</si>
  <si>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</si>
  <si>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</si>
  <si>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</si>
  <si>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</si>
  <si>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</si>
  <si>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</si>
  <si>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</si>
  <si>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</si>
  <si>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</si>
  <si>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</si>
  <si>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</si>
  <si>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</si>
  <si>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</si>
  <si>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</si>
  <si>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</si>
  <si>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</si>
  <si>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</si>
  <si>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</si>
  <si>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</si>
  <si>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</si>
  <si>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</si>
  <si>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</si>
  <si>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</si>
  <si>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</si>
  <si>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</si>
  <si>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</si>
  <si>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</si>
  <si>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</si>
  <si>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</si>
  <si>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</si>
  <si>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</si>
  <si>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</si>
  <si>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</si>
  <si>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</si>
  <si>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</si>
  <si>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</si>
  <si>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</si>
  <si>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</si>
  <si>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</si>
  <si>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</si>
  <si>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</si>
  <si>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</si>
  <si>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</si>
  <si>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</si>
  <si>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</si>
  <si>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</si>
  <si>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</si>
  <si>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</si>
  <si>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</si>
  <si>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</si>
  <si>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</si>
  <si>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</si>
  <si>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</si>
  <si>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</si>
  <si>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</si>
  <si>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</si>
  <si>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</si>
  <si>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</si>
  <si>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</si>
  <si>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</si>
  <si>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</si>
  <si>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</si>
  <si>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</si>
  <si>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</si>
  <si>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</si>
  <si>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</si>
  <si>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</si>
  <si>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</si>
  <si>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</si>
  <si>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</si>
  <si>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</si>
  <si>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</si>
  <si>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</si>
  <si>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</si>
  <si>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</si>
  <si>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</si>
  <si>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</si>
  <si>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</si>
  <si>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</si>
  <si>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</si>
  <si>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</si>
  <si>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</si>
  <si>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</si>
  <si>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</si>
  <si>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</si>
  <si>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</si>
  <si>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</si>
  <si>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</si>
  <si>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</si>
  <si>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</si>
  <si>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</si>
  <si>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</si>
  <si>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</si>
  <si>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</si>
  <si>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</si>
  <si>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</si>
  <si>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</si>
  <si>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</si>
  <si>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</si>
  <si>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</si>
  <si>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</si>
  <si>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</si>
  <si>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</si>
  <si>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</si>
  <si>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</si>
  <si>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</si>
  <si>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</si>
  <si>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</si>
  <si>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</si>
  <si>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</si>
  <si>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</si>
  <si>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</si>
  <si>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</si>
  <si>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</si>
  <si>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</si>
  <si>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</si>
  <si>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</si>
  <si>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</si>
  <si>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</si>
  <si>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</si>
  <si>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</si>
  <si>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</si>
  <si>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</si>
  <si>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</si>
  <si>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</si>
  <si>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</si>
  <si>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</si>
  <si>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</si>
  <si>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</si>
  <si>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</si>
  <si>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</si>
  <si>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</si>
  <si>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</si>
  <si>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</si>
  <si>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</si>
  <si>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</si>
  <si>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</si>
  <si>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</si>
  <si>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</si>
  <si>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</si>
  <si>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</si>
  <si>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</si>
  <si>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</si>
  <si>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</si>
  <si>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</si>
  <si>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</si>
  <si>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</si>
  <si>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</si>
  <si>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</si>
  <si>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</si>
  <si>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</si>
  <si>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</si>
  <si>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</si>
  <si>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</si>
  <si>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</si>
  <si>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</si>
  <si>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</si>
  <si>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</si>
  <si>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</si>
  <si>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</si>
  <si>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</si>
  <si>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</si>
  <si>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</si>
  <si>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</si>
  <si>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</si>
  <si>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</si>
  <si>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</si>
  <si>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</si>
  <si>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</si>
  <si>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</si>
  <si>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</si>
  <si>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</si>
  <si>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</si>
  <si>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</si>
  <si>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</si>
  <si>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</si>
  <si>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</si>
  <si>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</si>
  <si>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</si>
  <si>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</si>
  <si>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</si>
  <si>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</si>
  <si>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</si>
  <si>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</si>
  <si>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</si>
  <si>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</si>
  <si>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</si>
  <si>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</si>
  <si>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</si>
  <si>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</si>
  <si>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</si>
  <si>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</si>
  <si>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</si>
  <si>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</si>
  <si>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</si>
  <si>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</si>
  <si>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</si>
  <si>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</si>
  <si>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</si>
  <si>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</si>
  <si>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</si>
  <si>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</si>
  <si>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</si>
  <si>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</si>
  <si>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</si>
  <si>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</si>
  <si>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</si>
  <si>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</si>
  <si>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</si>
  <si>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</si>
  <si>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</si>
  <si>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</si>
  <si>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</si>
  <si>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</si>
  <si>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</si>
  <si>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</si>
  <si>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</si>
  <si>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</si>
  <si>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</si>
  <si>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</si>
  <si>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</si>
  <si>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</si>
  <si>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</si>
  <si>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</si>
  <si>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</si>
  <si>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</si>
  <si>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</si>
  <si>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</si>
  <si>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</si>
  <si>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</si>
  <si>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</si>
  <si>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</si>
  <si>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</si>
  <si>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</si>
  <si>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</si>
  <si>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</si>
  <si>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</si>
  <si>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</si>
  <si>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</si>
  <si>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</si>
  <si>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</si>
  <si>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</si>
  <si>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</si>
  <si>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</si>
  <si>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</si>
  <si>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</si>
  <si>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</si>
  <si>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</si>
  <si>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</si>
  <si>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</si>
  <si>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</si>
  <si>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</si>
  <si>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</si>
  <si>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</si>
  <si>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</si>
  <si>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</si>
  <si>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</si>
  <si>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</si>
  <si>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</si>
  <si>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</si>
  <si>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</si>
  <si>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</si>
  <si>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</si>
  <si>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</si>
  <si>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</si>
  <si>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</si>
  <si>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</si>
  <si>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</si>
  <si>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</si>
  <si>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</si>
  <si>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</si>
  <si>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</si>
  <si>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</si>
  <si>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</si>
  <si>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</si>
  <si>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</si>
  <si>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</si>
  <si>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</si>
  <si>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</si>
  <si>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</si>
  <si>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</si>
  <si>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</si>
  <si>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</si>
  <si>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</si>
  <si>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</si>
  <si>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</si>
  <si>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</si>
  <si>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</si>
  <si>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</si>
  <si>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</si>
  <si>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</si>
  <si>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</si>
  <si>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</si>
  <si>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</si>
  <si>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</si>
  <si>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</si>
  <si>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</si>
  <si>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</si>
  <si>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</si>
  <si>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</si>
  <si>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</si>
  <si>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</si>
  <si>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</si>
  <si>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</si>
  <si>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</si>
  <si>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</si>
  <si>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</si>
  <si>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</si>
  <si>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</si>
  <si>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</si>
  <si>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</si>
  <si>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</si>
  <si>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</si>
  <si>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</si>
  <si>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</si>
  <si>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</si>
  <si>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</si>
  <si>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</si>
  <si>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</si>
  <si>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</si>
  <si>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</si>
  <si>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</si>
  <si>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</si>
  <si>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</si>
  <si>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</si>
  <si>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</si>
  <si>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</si>
  <si>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</si>
  <si>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</si>
  <si>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</si>
  <si>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</si>
  <si>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</si>
  <si>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</si>
  <si>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</si>
  <si>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</si>
  <si>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</si>
  <si>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</si>
  <si>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</si>
  <si>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</si>
  <si>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</si>
  <si>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</si>
  <si>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</si>
  <si>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</si>
  <si>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</si>
  <si>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</si>
  <si>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</si>
  <si>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</si>
  <si>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</si>
  <si>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</si>
  <si>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</si>
  <si>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</si>
  <si>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</si>
  <si>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</si>
  <si>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</si>
  <si>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</si>
  <si>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</si>
  <si>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</si>
  <si>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</si>
  <si>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</si>
  <si>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</si>
  <si>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</si>
  <si>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</si>
  <si>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</si>
  <si>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</si>
  <si>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</si>
  <si>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</si>
  <si>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</si>
  <si>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</si>
  <si>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</si>
  <si>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</si>
  <si>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</si>
  <si>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</si>
  <si>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</si>
  <si>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</si>
  <si>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</si>
  <si>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</si>
  <si>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</si>
  <si>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</si>
  <si>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</si>
  <si>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</si>
  <si>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</si>
  <si>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</si>
  <si>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</si>
  <si>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</si>
  <si>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</si>
  <si>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</si>
  <si>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</si>
  <si>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</si>
  <si>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</si>
  <si>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</si>
  <si>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</si>
  <si>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</si>
  <si>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</si>
  <si>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</si>
  <si>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</si>
  <si>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</si>
  <si>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</si>
  <si>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</si>
  <si>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</si>
  <si>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</si>
  <si>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</si>
  <si>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</si>
  <si>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</si>
  <si>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</si>
  <si>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</si>
  <si>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</si>
  <si>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</si>
  <si>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</si>
  <si>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</si>
  <si>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</si>
  <si>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</si>
  <si>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</si>
  <si>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</si>
  <si>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</si>
  <si>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</si>
  <si>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</si>
  <si>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</si>
  <si>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</si>
  <si>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</si>
  <si>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</si>
  <si>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</si>
  <si>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</si>
  <si>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</si>
  <si>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</si>
  <si>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</si>
  <si>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</si>
  <si>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</si>
  <si>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</si>
  <si>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</si>
  <si>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</si>
  <si>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</si>
  <si>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</si>
  <si>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</si>
  <si>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</si>
  <si>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</si>
  <si>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</si>
  <si>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</si>
  <si>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</si>
  <si>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</si>
  <si>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</si>
  <si>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</si>
  <si>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</si>
  <si>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</si>
  <si>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</si>
  <si>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</si>
  <si>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</si>
  <si>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</si>
  <si>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</si>
  <si>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</si>
  <si>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</si>
  <si>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</si>
  <si>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</si>
  <si>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</si>
  <si>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</si>
  <si>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</si>
  <si>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</si>
  <si>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</si>
  <si>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</si>
  <si>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</si>
  <si>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</si>
  <si>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</si>
  <si>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</si>
  <si>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</si>
  <si>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</si>
  <si>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</si>
  <si>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</si>
  <si>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</si>
  <si>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</si>
  <si>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</si>
  <si>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</si>
  <si>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</si>
  <si>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</si>
  <si>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</si>
  <si>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</si>
  <si>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</si>
  <si>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</si>
  <si>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</si>
  <si>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</si>
  <si>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</si>
  <si>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</si>
  <si>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</si>
  <si>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</si>
  <si>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</si>
  <si>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</si>
  <si>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</si>
  <si>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</si>
  <si>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</si>
  <si>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</si>
  <si>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</si>
  <si>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</si>
  <si>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</si>
  <si>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</si>
  <si>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</si>
  <si>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</si>
  <si>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</si>
  <si>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</si>
  <si>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</si>
  <si>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</si>
  <si>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</si>
  <si>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</si>
  <si>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</si>
  <si>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</si>
  <si>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</si>
  <si>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</si>
  <si>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</si>
  <si>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</si>
  <si>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</si>
  <si>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</si>
  <si>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</si>
  <si>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</si>
  <si>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</si>
  <si>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</si>
  <si>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</si>
  <si>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</si>
  <si>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</si>
  <si>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</si>
  <si>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</si>
  <si>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</si>
  <si>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</si>
  <si>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</si>
  <si>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</si>
  <si>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</si>
  <si>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</si>
  <si>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</si>
  <si>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</si>
  <si>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</si>
  <si>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</si>
  <si>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</si>
  <si>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</si>
  <si>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</si>
  <si>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</si>
  <si>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</si>
  <si>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</si>
  <si>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</si>
  <si>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</si>
  <si>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</si>
  <si>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</si>
  <si>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</si>
  <si>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</si>
  <si>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</si>
  <si>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</si>
  <si>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</si>
  <si>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</si>
  <si>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</si>
  <si>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</si>
  <si>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</si>
  <si>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</si>
  <si>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</si>
  <si>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</si>
  <si>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</si>
  <si>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</si>
  <si>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</si>
  <si>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</si>
  <si>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</si>
  <si>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</si>
  <si>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</si>
  <si>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</si>
  <si>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</si>
  <si>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</si>
  <si>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</si>
  <si>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</si>
  <si>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</si>
  <si>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</si>
  <si>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</si>
  <si>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</si>
  <si>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</si>
  <si>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</si>
  <si>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</si>
  <si>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</si>
  <si>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</si>
  <si>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</si>
  <si>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</si>
  <si>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</si>
  <si>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</si>
  <si>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</si>
  <si>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</si>
  <si>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</si>
  <si>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</si>
  <si>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</si>
  <si>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</si>
  <si>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</si>
  <si>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</si>
  <si>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</si>
  <si>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</si>
  <si>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</si>
  <si>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</si>
  <si>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</si>
  <si>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</si>
  <si>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</si>
  <si>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</si>
  <si>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</si>
  <si>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</si>
  <si>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</si>
  <si>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</si>
  <si>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</si>
  <si>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</si>
  <si>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</si>
  <si>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</si>
  <si>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</si>
  <si>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</si>
  <si>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</si>
  <si>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</si>
  <si>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</si>
  <si>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</si>
  <si>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</si>
  <si>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</si>
  <si>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</si>
  <si>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</si>
  <si>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</si>
  <si>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</si>
  <si>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</si>
  <si>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</si>
  <si>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</si>
  <si>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</si>
  <si>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</si>
  <si>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</si>
  <si>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</si>
  <si>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</si>
  <si>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</si>
  <si>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</si>
  <si>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</si>
  <si>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</si>
  <si>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</si>
  <si>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</si>
  <si>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</si>
  <si>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</si>
  <si>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</si>
  <si>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</si>
  <si>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</si>
  <si>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</si>
  <si>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</si>
  <si>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</si>
  <si>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</si>
  <si>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</si>
  <si>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</si>
  <si>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</si>
  <si>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</si>
  <si>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</si>
  <si>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</si>
  <si>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</si>
  <si>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</si>
  <si>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</si>
  <si>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</si>
  <si>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</si>
  <si>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</si>
  <si>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</si>
  <si>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</si>
  <si>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</si>
  <si>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</si>
  <si>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</si>
  <si>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</si>
  <si>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</si>
  <si>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</si>
  <si>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</si>
  <si>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</si>
  <si>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</si>
  <si>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</si>
  <si>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</si>
  <si>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</si>
  <si>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</si>
  <si>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</si>
  <si>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</si>
  <si>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</si>
  <si>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</si>
  <si>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</si>
  <si>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</si>
  <si>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</si>
  <si>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</si>
  <si>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</si>
  <si>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</si>
  <si>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</si>
  <si>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</si>
  <si>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</si>
  <si>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</si>
  <si>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</si>
  <si>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</si>
  <si>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</si>
  <si>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</si>
  <si>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</si>
  <si>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</si>
  <si>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</si>
  <si>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</si>
  <si>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</si>
  <si>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</si>
  <si>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</si>
  <si>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</si>
  <si>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</si>
  <si>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</si>
  <si>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</si>
  <si>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</si>
  <si>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</si>
  <si>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</si>
  <si>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</si>
  <si>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</si>
  <si>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</si>
  <si>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</si>
  <si>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</si>
  <si>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</si>
  <si>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</si>
  <si>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</si>
  <si>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</si>
  <si>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</si>
  <si>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</si>
  <si>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</si>
  <si>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</si>
  <si>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</si>
  <si>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</si>
  <si>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</si>
  <si>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</si>
  <si>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</si>
  <si>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</si>
  <si>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</si>
  <si>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</si>
  <si>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</si>
  <si>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</si>
  <si>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</si>
  <si>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</si>
  <si>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</si>
  <si>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</si>
  <si>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</si>
  <si>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</si>
  <si>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</si>
  <si>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</si>
  <si>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</si>
  <si>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</si>
  <si>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</si>
  <si>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</si>
  <si>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</si>
  <si>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</si>
  <si>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</si>
  <si>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</si>
  <si>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</si>
  <si>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</si>
  <si>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</si>
  <si>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</si>
  <si>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</si>
  <si>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</si>
  <si>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</si>
  <si>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</si>
  <si>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</si>
  <si>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</si>
  <si>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</si>
  <si>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</si>
  <si>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</si>
  <si>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</si>
  <si>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</si>
  <si>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</si>
  <si>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</si>
  <si>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</si>
  <si>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</si>
  <si>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</si>
  <si>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</si>
  <si>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</si>
  <si>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</si>
  <si>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</si>
  <si>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</si>
  <si>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</si>
  <si>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</si>
  <si>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</si>
  <si>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</si>
  <si>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</si>
  <si>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</si>
  <si>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</si>
  <si>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</si>
  <si>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</si>
  <si>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</si>
  <si>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</si>
  <si>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</si>
  <si>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</si>
  <si>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</si>
  <si>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</si>
  <si>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</si>
  <si>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</si>
  <si>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</si>
  <si>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</si>
  <si>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</si>
  <si>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</si>
  <si>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</si>
  <si>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</si>
  <si>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</si>
  <si>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</si>
  <si>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</si>
  <si>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</si>
  <si>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</si>
  <si>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</si>
  <si>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</si>
  <si>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</si>
  <si>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</si>
  <si>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</si>
  <si>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</si>
  <si>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</si>
  <si>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</si>
  <si>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</si>
  <si>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</si>
  <si>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</si>
  <si>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</si>
  <si>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</si>
  <si>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</si>
  <si>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</si>
  <si>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</si>
  <si>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</si>
  <si>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</si>
  <si>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</si>
  <si>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</si>
  <si>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</si>
  <si>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</si>
  <si>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</si>
  <si>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</si>
  <si>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</si>
  <si>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</si>
  <si>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</si>
  <si>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</si>
  <si>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</si>
  <si>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</si>
  <si>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</si>
  <si>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</si>
  <si>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</si>
  <si>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</si>
  <si>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</si>
  <si>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</si>
  <si>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</si>
  <si>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</si>
  <si>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</si>
  <si>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</si>
  <si>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</si>
  <si>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</si>
  <si>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</si>
  <si>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</si>
  <si>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</si>
  <si>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</si>
  <si>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</si>
  <si>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</si>
  <si>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</si>
  <si>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</si>
  <si>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</si>
  <si>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</si>
  <si>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</si>
  <si>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</si>
  <si>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</si>
  <si>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</si>
  <si>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</si>
  <si>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</si>
  <si>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</si>
  <si>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</si>
  <si>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</si>
  <si>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</si>
  <si>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</si>
  <si>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</si>
  <si>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</si>
  <si>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</si>
  <si>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</si>
  <si>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</si>
  <si>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</si>
  <si>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</si>
  <si>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</si>
  <si>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</si>
  <si>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</si>
  <si>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</si>
  <si>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</si>
  <si>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</si>
  <si>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</si>
  <si>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</si>
  <si>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</si>
  <si>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</si>
  <si>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</si>
  <si>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</si>
  <si>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</si>
  <si>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</si>
  <si>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</si>
  <si>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</si>
  <si>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</si>
  <si>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</si>
  <si>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</si>
  <si>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</si>
  <si>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</si>
  <si>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</si>
  <si>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</si>
  <si>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</si>
  <si>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</si>
  <si>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</si>
  <si>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</si>
  <si>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</si>
  <si>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</si>
  <si>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</si>
  <si>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</si>
  <si>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</si>
  <si>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</si>
  <si>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</si>
  <si>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</si>
  <si>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</si>
  <si>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</si>
  <si>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</si>
  <si>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</si>
  <si>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</si>
  <si>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</si>
  <si>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</si>
  <si>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</si>
  <si>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</si>
  <si>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</si>
  <si>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</si>
  <si>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</si>
  <si>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</si>
  <si>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</si>
  <si>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</si>
  <si>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</si>
  <si>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</si>
  <si>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</si>
  <si>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</si>
  <si>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</si>
  <si>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</si>
  <si>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</si>
  <si>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</si>
  <si>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</si>
  <si>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</si>
  <si>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</si>
  <si>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</si>
  <si>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</si>
  <si>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</si>
  <si>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</si>
  <si>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</si>
  <si>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</si>
  <si>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</si>
  <si>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</si>
  <si>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</si>
  <si>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</si>
  <si>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</si>
  <si>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</si>
  <si>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</si>
  <si>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</si>
  <si>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</si>
  <si>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</si>
  <si>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</si>
  <si>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</si>
  <si>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</si>
  <si>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</si>
  <si>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</si>
  <si>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</si>
  <si>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</si>
  <si>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</si>
  <si>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</si>
  <si>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</si>
  <si>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</si>
  <si>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</si>
  <si>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</si>
  <si>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</si>
  <si>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</si>
  <si>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</si>
  <si>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</si>
  <si>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</si>
  <si>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</si>
  <si>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</si>
  <si>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</si>
  <si>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</si>
  <si>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</si>
  <si>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</si>
  <si>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</si>
  <si>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</si>
  <si>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</si>
  <si>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</si>
  <si>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</si>
  <si>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</si>
  <si>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</si>
  <si>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</si>
  <si>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</si>
  <si>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</si>
  <si>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</si>
  <si>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</si>
  <si>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</si>
  <si>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</si>
  <si>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</si>
  <si>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</si>
  <si>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</si>
  <si>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</si>
  <si>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</si>
  <si>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</si>
  <si>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</si>
  <si>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</si>
  <si>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</si>
  <si>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</si>
  <si>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</si>
  <si>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</si>
  <si>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</si>
  <si>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</si>
  <si>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</si>
  <si>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</si>
  <si>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</si>
  <si>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</si>
  <si>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</si>
  <si>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</si>
  <si>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</si>
  <si>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</si>
  <si>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</si>
  <si>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</si>
  <si>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</si>
  <si>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</si>
  <si>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</si>
  <si>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</si>
  <si>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</si>
  <si>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</si>
  <si>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</si>
  <si>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</si>
  <si>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</si>
  <si>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</si>
  <si>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</si>
  <si>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</si>
  <si>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</si>
  <si>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</si>
  <si>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</si>
  <si>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</si>
  <si>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</si>
  <si>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</si>
  <si>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</si>
  <si>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</si>
  <si>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</si>
  <si>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</si>
  <si>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</si>
  <si>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</si>
  <si>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</si>
  <si>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</si>
  <si>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</si>
  <si>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</si>
  <si>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</si>
  <si>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</si>
  <si>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</si>
  <si>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</si>
  <si>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</si>
  <si>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</si>
  <si>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</si>
  <si>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</si>
  <si>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</si>
  <si>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</si>
  <si>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</si>
  <si>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</si>
  <si>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</si>
  <si>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</si>
  <si>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</si>
  <si>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</si>
  <si>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</si>
  <si>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</si>
  <si>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</si>
  <si>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</si>
  <si>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</si>
  <si>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</si>
  <si>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</si>
  <si>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</si>
  <si>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</si>
  <si>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</si>
  <si>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</si>
  <si>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</si>
  <si>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</si>
  <si>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</si>
  <si>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</si>
  <si>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</si>
  <si>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</si>
  <si>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</si>
  <si>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</si>
  <si>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</si>
  <si>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</si>
  <si>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</si>
  <si>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</si>
  <si>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</si>
  <si>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</si>
  <si>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</si>
  <si>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</si>
  <si>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</si>
  <si>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</si>
  <si>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</si>
  <si>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</si>
  <si>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</si>
  <si>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</si>
  <si>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</si>
  <si>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</si>
  <si>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</si>
  <si>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</si>
  <si>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</si>
  <si>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</si>
  <si>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</si>
  <si>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</si>
  <si>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</si>
  <si>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</si>
  <si>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</si>
  <si>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</si>
  <si>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</si>
  <si>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</si>
  <si>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</si>
  <si>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</si>
  <si>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</si>
  <si>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</si>
  <si>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</si>
  <si>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</si>
  <si>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</si>
  <si>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</si>
  <si>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</si>
  <si>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</si>
  <si>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</si>
  <si>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</si>
  <si>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</si>
  <si>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</si>
  <si>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</si>
  <si>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</si>
  <si>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</si>
  <si>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</si>
  <si>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</si>
  <si>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</si>
  <si>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</si>
  <si>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</si>
  <si>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</si>
  <si>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</si>
  <si>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</si>
  <si>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</si>
  <si>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</si>
  <si>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</si>
  <si>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</si>
  <si>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</si>
  <si>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</si>
  <si>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</si>
  <si>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</si>
  <si>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</si>
  <si>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</si>
  <si>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</si>
  <si>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</si>
  <si>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</si>
  <si>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</si>
  <si>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</si>
  <si>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</si>
  <si>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</si>
  <si>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</si>
  <si>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</si>
  <si>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</si>
  <si>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</si>
  <si>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</si>
  <si>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</si>
  <si>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</si>
  <si>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</si>
  <si>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</si>
  <si>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</si>
  <si>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</si>
  <si>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</si>
  <si>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</si>
  <si>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</si>
  <si>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</si>
  <si>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</si>
  <si>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</si>
  <si>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</si>
  <si>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</si>
  <si>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</si>
  <si>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</si>
  <si>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</si>
  <si>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</si>
  <si>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</si>
  <si>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</si>
  <si>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</si>
  <si>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</si>
  <si>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</si>
  <si>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</si>
  <si>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</si>
  <si>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</si>
  <si>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</si>
  <si>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</si>
  <si>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</si>
  <si>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</si>
  <si>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</si>
  <si>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</si>
  <si>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</si>
  <si>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</si>
  <si>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</si>
  <si>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</si>
  <si>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</si>
  <si>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</si>
  <si>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</si>
  <si>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</si>
  <si>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</si>
  <si>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</si>
  <si>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</si>
  <si>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</si>
  <si>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</si>
  <si>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</si>
  <si>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</si>
  <si>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</si>
  <si>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</si>
  <si>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</si>
  <si>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</si>
  <si>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</si>
  <si>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</si>
  <si>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</si>
  <si>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</si>
  <si>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</si>
  <si>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</si>
  <si>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</si>
  <si>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</si>
  <si>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</si>
  <si>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</si>
  <si>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</si>
  <si>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</si>
  <si>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</si>
  <si>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</si>
  <si>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</si>
  <si>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</si>
  <si>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</si>
  <si>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</si>
  <si>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</si>
  <si>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</si>
  <si>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</si>
  <si>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</si>
  <si>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</si>
  <si>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</si>
  <si>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</si>
  <si>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</si>
  <si>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</si>
  <si>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</si>
  <si>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</si>
  <si>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</si>
  <si>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</si>
  <si>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</si>
  <si>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</si>
  <si>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</si>
  <si>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</si>
  <si>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</si>
  <si>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</si>
  <si>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</si>
  <si>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</si>
  <si>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</si>
  <si>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</si>
  <si>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</si>
  <si>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</si>
  <si>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</si>
  <si>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</si>
  <si>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</si>
  <si>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</si>
  <si>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</si>
  <si>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</si>
  <si>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</si>
  <si>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</si>
  <si>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</si>
  <si>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</si>
  <si>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</si>
  <si>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</si>
  <si>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</si>
  <si>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</si>
  <si>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</si>
  <si>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</si>
  <si>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</si>
  <si>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</si>
  <si>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</si>
  <si>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</si>
  <si>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</si>
  <si>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</si>
  <si>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</si>
  <si>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</si>
  <si>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</si>
  <si>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</si>
  <si>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</si>
  <si>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</si>
  <si>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</si>
  <si>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</si>
  <si>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</si>
  <si>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</si>
  <si>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</si>
  <si>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</si>
  <si>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</si>
  <si>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</si>
  <si>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</si>
  <si>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</si>
  <si>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</si>
  <si>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</si>
  <si>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</si>
  <si>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</si>
  <si>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</si>
  <si>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</si>
  <si>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</si>
  <si>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</si>
  <si>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</si>
  <si>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</si>
  <si>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</si>
  <si>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</si>
  <si>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</si>
  <si>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</si>
  <si>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</si>
  <si>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</si>
  <si>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</si>
  <si>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</si>
  <si>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</si>
  <si>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</si>
  <si>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</si>
  <si>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</si>
  <si>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</si>
  <si>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</si>
  <si>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</si>
  <si>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</si>
  <si>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</si>
  <si>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</si>
  <si>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</si>
  <si>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</si>
  <si>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</si>
  <si>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</si>
  <si>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</si>
  <si>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</si>
  <si>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</si>
  <si>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</si>
  <si>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</si>
  <si>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</si>
  <si>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</si>
  <si>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</si>
  <si>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</si>
  <si>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</si>
  <si>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</si>
  <si>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</si>
  <si>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</si>
  <si>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</si>
  <si>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</si>
  <si>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</si>
  <si>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</si>
  <si>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</si>
  <si>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</si>
  <si>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</si>
  <si>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</si>
  <si>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</si>
  <si>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</si>
  <si>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</si>
  <si>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</si>
  <si>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</si>
  <si>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</si>
  <si>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</si>
  <si>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</si>
  <si>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</si>
  <si>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</si>
  <si>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</si>
  <si>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</si>
  <si>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</si>
  <si>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</si>
  <si>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</si>
  <si>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</si>
  <si>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</si>
  <si>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</si>
  <si>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</si>
  <si>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</si>
  <si>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</si>
  <si>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</si>
  <si>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</si>
  <si>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</si>
  <si>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</si>
  <si>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</si>
  <si>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</si>
  <si>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</si>
  <si>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</si>
  <si>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</si>
  <si>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</si>
  <si>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</si>
  <si>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</si>
  <si>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</si>
  <si>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</si>
  <si>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</si>
  <si>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</si>
  <si>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</si>
  <si>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</si>
  <si>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</si>
  <si>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</si>
  <si>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</si>
  <si>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</si>
  <si>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</si>
  <si>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</si>
  <si>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</si>
  <si>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</si>
  <si>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</si>
  <si>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</si>
  <si>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</si>
  <si>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</si>
  <si>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</si>
  <si>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</si>
  <si>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</si>
  <si>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</si>
  <si>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</si>
  <si>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</si>
  <si>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</si>
  <si>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</si>
  <si>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</si>
  <si>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</si>
  <si>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</si>
  <si>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</si>
  <si>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</si>
  <si>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</si>
  <si>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</si>
  <si>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</si>
  <si>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</si>
  <si>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</si>
  <si>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</si>
  <si>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</si>
  <si>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</si>
  <si>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</si>
  <si>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</si>
  <si>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</si>
  <si>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</si>
  <si>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</si>
  <si>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</si>
  <si>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</si>
  <si>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</si>
  <si>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</si>
  <si>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</si>
  <si>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</si>
  <si>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</si>
  <si>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</si>
  <si>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</si>
  <si>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</si>
  <si>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</si>
  <si>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</si>
  <si>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</si>
  <si>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</si>
  <si>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</si>
  <si>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</si>
  <si>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</si>
  <si>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</si>
  <si>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</si>
  <si>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</si>
  <si>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</si>
  <si>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</si>
  <si>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</si>
  <si>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</si>
  <si>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</si>
  <si>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</si>
  <si>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</si>
  <si>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</si>
  <si>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</si>
  <si>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</si>
  <si>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</si>
  <si>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</si>
  <si>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</si>
  <si>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</si>
  <si>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</si>
  <si>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</si>
  <si>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</si>
  <si>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</si>
  <si>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</si>
  <si>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</si>
  <si>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</si>
  <si>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</si>
  <si>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</si>
  <si>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</si>
  <si>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</si>
  <si>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</si>
  <si>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</si>
  <si>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</si>
  <si>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</si>
  <si>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</si>
  <si>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</si>
  <si>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</si>
  <si>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</si>
  <si>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</si>
  <si>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</si>
  <si>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</si>
  <si>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</si>
  <si>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</si>
  <si>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</si>
  <si>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</si>
  <si>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</si>
  <si>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</si>
  <si>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</si>
  <si>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</si>
  <si>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</si>
  <si>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</si>
  <si>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</si>
  <si>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</si>
  <si>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</si>
  <si>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</si>
  <si>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</si>
  <si>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</si>
  <si>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</si>
  <si>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</si>
  <si>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</si>
  <si>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</si>
  <si>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</si>
  <si>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</si>
  <si>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</si>
  <si>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</si>
  <si>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</si>
  <si>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</si>
  <si>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</si>
  <si>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</si>
  <si>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</si>
  <si>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</si>
  <si>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</si>
  <si>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</si>
  <si>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</si>
  <si>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</si>
  <si>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</si>
  <si>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</si>
  <si>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</si>
  <si>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</si>
  <si>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</si>
  <si>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</si>
  <si>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</si>
  <si>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</si>
  <si>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</si>
  <si>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</si>
  <si>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</si>
  <si>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</si>
  <si>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</si>
  <si>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</si>
  <si>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</si>
  <si>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</si>
  <si>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</si>
  <si>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</si>
  <si>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</si>
  <si>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</si>
  <si>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</si>
  <si>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</si>
  <si>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</si>
  <si>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</si>
  <si>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</si>
  <si>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</si>
  <si>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</si>
  <si>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</si>
  <si>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</si>
  <si>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</si>
  <si>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</si>
  <si>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</si>
  <si>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</si>
  <si>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</si>
  <si>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</si>
  <si>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</si>
  <si>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</si>
  <si>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</si>
  <si>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</si>
  <si>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</si>
  <si>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</si>
  <si>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</si>
  <si>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</si>
  <si>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</si>
  <si>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</si>
  <si>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</si>
  <si>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</si>
  <si>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</si>
  <si>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</si>
  <si>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</si>
  <si>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</si>
  <si>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</si>
  <si>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</si>
  <si>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</si>
  <si>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</si>
  <si>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</si>
  <si>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</si>
  <si>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</si>
  <si>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</si>
  <si>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</si>
  <si>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</si>
  <si>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</si>
  <si>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</si>
  <si>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</si>
  <si>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</si>
  <si>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</si>
  <si>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</si>
  <si>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</si>
  <si>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</si>
  <si>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</si>
  <si>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</si>
  <si>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</si>
  <si>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</si>
  <si>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</si>
  <si>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</si>
  <si>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</si>
  <si>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</si>
  <si>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</si>
  <si>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</si>
  <si>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</si>
  <si>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</si>
  <si>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</si>
  <si>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</si>
  <si>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</si>
  <si>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</si>
  <si>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</si>
  <si>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</si>
  <si>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</si>
  <si>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</si>
  <si>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</si>
  <si>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</si>
  <si>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</si>
  <si>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</si>
  <si>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</si>
  <si>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</si>
  <si>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</si>
  <si>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</si>
  <si>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</si>
  <si>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</si>
  <si>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</si>
  <si>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</si>
  <si>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</si>
  <si>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</si>
  <si>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</si>
  <si>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</si>
  <si>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</si>
  <si>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</si>
  <si>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</si>
  <si>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</si>
  <si>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</si>
  <si>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</si>
  <si>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</si>
  <si>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</si>
  <si>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</si>
  <si>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</si>
  <si>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</si>
  <si>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</si>
  <si>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</si>
  <si>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</si>
  <si>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</si>
  <si>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</si>
  <si>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</si>
  <si>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</si>
  <si>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</si>
  <si>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</si>
  <si>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</si>
  <si>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</si>
  <si>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</si>
  <si>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</si>
  <si>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</si>
  <si>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</si>
  <si>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</si>
  <si>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</si>
  <si>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</si>
  <si>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</si>
  <si>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</si>
  <si>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</si>
  <si>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</si>
  <si>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</si>
  <si>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</si>
  <si>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</si>
  <si>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</si>
  <si>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</si>
  <si>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</si>
  <si>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</si>
  <si>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</si>
  <si>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</si>
  <si>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</si>
  <si>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</si>
  <si>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</si>
  <si>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</si>
  <si>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</si>
  <si>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</si>
  <si>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</si>
  <si>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</si>
  <si>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</si>
  <si>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</si>
  <si>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</si>
  <si>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</si>
  <si>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</si>
  <si>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</si>
  <si>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</si>
  <si>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</si>
  <si>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</si>
  <si>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</si>
  <si>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</si>
  <si>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</si>
  <si>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</si>
  <si>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</si>
  <si>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</si>
  <si>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</si>
  <si>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</si>
  <si>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</si>
  <si>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</si>
  <si>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</si>
  <si>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</si>
  <si>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</si>
  <si>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</si>
  <si>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</si>
  <si>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</si>
  <si>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</si>
  <si>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</si>
  <si>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</si>
  <si>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</si>
  <si>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</si>
  <si>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</si>
  <si>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</si>
  <si>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</si>
  <si>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</si>
  <si>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</si>
  <si>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</si>
  <si>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</si>
  <si>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</si>
  <si>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</si>
  <si>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</si>
  <si>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</si>
  <si>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</si>
  <si>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</si>
  <si>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</si>
  <si>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</si>
  <si>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</si>
  <si>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</si>
  <si>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</si>
  <si>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</si>
  <si>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</si>
  <si>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</si>
  <si>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</si>
  <si>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</si>
  <si>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</si>
  <si>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</si>
  <si>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</si>
  <si>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</si>
  <si>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</si>
  <si>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</si>
  <si>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</si>
  <si>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</si>
  <si>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</si>
  <si>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</si>
  <si>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</si>
  <si>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</si>
  <si>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</si>
  <si>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</si>
  <si>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</si>
  <si>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</si>
  <si>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</si>
  <si>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</si>
  <si>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</si>
  <si>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</si>
  <si>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</si>
  <si>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</si>
  <si>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</si>
  <si>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</si>
  <si>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</si>
  <si>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</si>
  <si>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</si>
  <si>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</si>
  <si>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</si>
  <si>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</si>
  <si>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</si>
  <si>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</si>
  <si>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</si>
  <si>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</si>
  <si>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</si>
  <si>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</si>
  <si>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</si>
  <si>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</si>
  <si>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</si>
  <si>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</si>
  <si>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</si>
  <si>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</si>
  <si>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</si>
  <si>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</si>
  <si>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</si>
  <si>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</si>
  <si>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</si>
  <si>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</si>
  <si>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</si>
  <si>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</si>
  <si>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</si>
  <si>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</si>
  <si>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</si>
  <si>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</si>
  <si>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</si>
  <si>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</si>
  <si>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</si>
  <si>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</si>
  <si>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</si>
  <si>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</si>
  <si>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</si>
  <si>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</si>
  <si>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</si>
  <si>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</si>
  <si>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</si>
  <si>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</si>
  <si>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</si>
  <si>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</si>
  <si>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</si>
  <si>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</si>
  <si>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</si>
  <si>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</si>
  <si>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</si>
  <si>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</si>
  <si>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</si>
  <si>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</si>
  <si>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</si>
  <si>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</si>
  <si>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</si>
  <si>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</si>
  <si>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</si>
  <si>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</si>
  <si>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</si>
  <si>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</si>
  <si>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</si>
  <si>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</si>
  <si>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</si>
  <si>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</si>
  <si>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</si>
  <si>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</si>
  <si>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</si>
  <si>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</si>
  <si>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</si>
  <si>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</si>
  <si>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</si>
  <si>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</si>
  <si>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</si>
  <si>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</si>
  <si>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</si>
  <si>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</si>
  <si>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</si>
  <si>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</si>
  <si>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</si>
  <si>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</si>
  <si>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</si>
  <si>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</si>
  <si>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</si>
  <si>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</si>
  <si>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</si>
  <si>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</si>
  <si>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</si>
  <si>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</si>
  <si>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</si>
  <si>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</si>
  <si>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</si>
  <si>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</si>
  <si>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</si>
  <si>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</si>
  <si>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</si>
  <si>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</si>
  <si>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</si>
  <si>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</si>
  <si>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</si>
  <si>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</si>
  <si>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</si>
  <si>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</si>
  <si>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</si>
  <si>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</si>
  <si>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</si>
  <si>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</si>
  <si>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</si>
  <si>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</si>
  <si>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</si>
  <si>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</si>
  <si>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</si>
  <si>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</si>
  <si>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</si>
  <si>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</si>
  <si>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</si>
  <si>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</si>
  <si>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</si>
  <si>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</si>
  <si>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</si>
  <si>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</si>
  <si>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</si>
  <si>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</si>
  <si>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</si>
  <si>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</si>
  <si>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</si>
  <si>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</si>
  <si>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</si>
  <si>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</si>
  <si>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</si>
  <si>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</si>
  <si>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</si>
  <si>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</si>
  <si>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</si>
  <si>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</si>
  <si>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</si>
  <si>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</si>
  <si>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</si>
  <si>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</si>
  <si>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</si>
  <si>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</si>
  <si>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</si>
  <si>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</si>
  <si>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</si>
  <si>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</si>
  <si>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</si>
  <si>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</si>
  <si>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</si>
  <si>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</si>
  <si>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</si>
  <si>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</si>
  <si>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</si>
  <si>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</si>
  <si>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</si>
  <si>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</si>
  <si>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</si>
  <si>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</si>
  <si>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</si>
  <si>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</si>
  <si>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</si>
  <si>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</si>
  <si>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</si>
  <si>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</si>
  <si>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</si>
  <si>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</si>
  <si>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</si>
  <si>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</si>
  <si>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</si>
  <si>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</si>
  <si>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</si>
  <si>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</si>
  <si>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</si>
  <si>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</si>
  <si>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</si>
  <si>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</si>
  <si>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</si>
  <si>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</si>
  <si>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</si>
  <si>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</si>
  <si>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</si>
  <si>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</si>
  <si>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</si>
  <si>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</si>
  <si>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</si>
  <si>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</si>
  <si>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</si>
  <si>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</si>
  <si>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</si>
  <si>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</si>
  <si>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</si>
  <si>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</si>
  <si>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</si>
  <si>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</si>
  <si>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</si>
  <si>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</si>
  <si>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</si>
  <si>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</si>
  <si>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</si>
  <si>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</si>
  <si>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</si>
  <si>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</si>
  <si>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</si>
  <si>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</si>
  <si>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</si>
  <si>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</si>
  <si>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</si>
  <si>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</si>
  <si>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</si>
  <si>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</si>
  <si>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</si>
  <si>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</si>
  <si>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</si>
  <si>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</si>
  <si>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</si>
  <si>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</si>
  <si>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</si>
  <si>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</si>
  <si>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</si>
  <si>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</si>
  <si>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</si>
  <si>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</si>
  <si>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</si>
  <si>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</si>
  <si>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</si>
  <si>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</si>
  <si>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</si>
  <si>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</si>
  <si>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</si>
  <si>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</si>
  <si>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</si>
  <si>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</si>
  <si>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</si>
  <si>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</si>
  <si>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</si>
  <si>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</si>
  <si>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</si>
  <si>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</si>
  <si>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</si>
  <si>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</si>
  <si>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</si>
  <si>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</si>
  <si>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</si>
  <si>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</si>
  <si>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</si>
  <si>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</si>
  <si>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</si>
  <si>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</si>
  <si>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</si>
  <si>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</si>
  <si>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</si>
  <si>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</si>
  <si>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</si>
  <si>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</si>
  <si>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</si>
  <si>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</si>
  <si>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</si>
  <si>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</si>
  <si>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</si>
  <si>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</si>
  <si>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</si>
  <si>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</si>
  <si>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</si>
  <si>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</si>
  <si>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</si>
  <si>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</si>
  <si>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</si>
  <si>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</si>
  <si>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</si>
  <si>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</si>
  <si>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</si>
  <si>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</si>
  <si>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</si>
  <si>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</si>
  <si>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</si>
  <si>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</si>
  <si>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</si>
  <si>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</si>
  <si>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</si>
  <si>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</si>
  <si>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</si>
  <si>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</si>
  <si>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</si>
  <si>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</si>
  <si>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</si>
  <si>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</si>
  <si>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</si>
  <si>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</si>
  <si>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</si>
  <si>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</si>
  <si>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</si>
  <si>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</si>
  <si>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</si>
  <si>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</si>
  <si>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</si>
  <si>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</si>
  <si>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</si>
  <si>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</si>
  <si>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</si>
  <si>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</si>
  <si>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</si>
  <si>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</si>
  <si>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</si>
  <si>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</si>
  <si>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</si>
  <si>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</si>
  <si>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</si>
  <si>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</si>
  <si>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</si>
  <si>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</si>
  <si>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</si>
  <si>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</si>
  <si>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</si>
  <si>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</si>
  <si>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</si>
  <si>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</si>
  <si>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</si>
  <si>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</si>
  <si>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</si>
  <si>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</si>
  <si>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</si>
  <si>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</si>
  <si>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</si>
  <si>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</si>
  <si>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</si>
  <si>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</si>
  <si>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</si>
  <si>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</si>
  <si>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</si>
  <si>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</si>
  <si>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</si>
  <si>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</si>
  <si>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</si>
  <si>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</si>
  <si>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</si>
  <si>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</si>
  <si>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</si>
  <si>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</si>
  <si>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</si>
  <si>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</si>
  <si>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</si>
  <si>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</si>
  <si>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</si>
  <si>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</si>
  <si>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</si>
  <si>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</si>
  <si>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</si>
  <si>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</si>
  <si>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</si>
  <si>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</si>
  <si>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</si>
  <si>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</si>
  <si>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</si>
  <si>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</si>
  <si>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</si>
  <si>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</si>
  <si>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</si>
  <si>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</si>
  <si>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</si>
  <si>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</si>
  <si>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</si>
  <si>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</si>
  <si>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</si>
  <si>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</si>
  <si>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</si>
  <si>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</si>
  <si>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</si>
  <si>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</si>
  <si>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</si>
  <si>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</si>
  <si>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</si>
  <si>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</si>
  <si>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</si>
  <si>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</si>
  <si>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</si>
  <si>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</si>
  <si>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</si>
  <si>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</si>
  <si>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</si>
  <si>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</si>
  <si>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</si>
  <si>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</si>
  <si>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</si>
  <si>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</si>
  <si>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</si>
  <si>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</si>
  <si>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</si>
  <si>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</si>
  <si>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</si>
  <si>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</si>
  <si>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</si>
  <si>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</si>
  <si>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</si>
  <si>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</si>
  <si>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</si>
  <si>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</si>
  <si>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</si>
  <si>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</si>
  <si>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</si>
  <si>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</si>
  <si>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</si>
  <si>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</si>
  <si>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</si>
  <si>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</si>
  <si>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</si>
  <si>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</si>
  <si>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</si>
  <si>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</si>
  <si>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</si>
  <si>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</si>
  <si>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</si>
  <si>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</si>
  <si>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</si>
  <si>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</si>
  <si>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</si>
  <si>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</si>
  <si>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</si>
  <si>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</si>
  <si>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</si>
  <si>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</si>
  <si>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</si>
  <si>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</si>
  <si>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</si>
  <si>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</si>
  <si>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</si>
  <si>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</si>
  <si>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</si>
  <si>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</si>
  <si>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</si>
  <si>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</si>
  <si>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</si>
  <si>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</si>
  <si>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</si>
  <si>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</si>
  <si>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</si>
  <si>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</si>
  <si>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</si>
  <si>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</si>
  <si>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</si>
  <si>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</si>
  <si>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</si>
  <si>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</si>
  <si>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</si>
  <si>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</si>
  <si>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</si>
  <si>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</si>
  <si>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</si>
  <si>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</si>
  <si>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</si>
  <si>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</si>
  <si>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</si>
  <si>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</si>
  <si>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</si>
  <si>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</si>
  <si>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</si>
  <si>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</si>
  <si>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</si>
  <si>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</si>
  <si>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</si>
  <si>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</si>
  <si>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</si>
  <si>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</si>
  <si>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</si>
  <si>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</si>
  <si>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</si>
  <si>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</si>
  <si>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</si>
  <si>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</si>
  <si>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</si>
  <si>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</si>
  <si>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</si>
  <si>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</si>
  <si>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</si>
  <si>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</si>
  <si>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</si>
  <si>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</si>
  <si>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</si>
  <si>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</si>
  <si>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</si>
  <si>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</si>
  <si>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</si>
  <si>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</si>
  <si>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</si>
  <si>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</si>
  <si>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</si>
  <si>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</si>
  <si>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</si>
  <si>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</si>
  <si>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</si>
  <si>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</si>
  <si>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</si>
  <si>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</si>
  <si>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</si>
  <si>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</si>
  <si>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</si>
  <si>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</si>
  <si>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</si>
  <si>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</si>
  <si>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</si>
  <si>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</si>
  <si>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</si>
  <si>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</si>
  <si>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</si>
  <si>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</si>
  <si>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</si>
  <si>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</si>
  <si>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</si>
  <si>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</si>
  <si>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</si>
  <si>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</si>
  <si>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</si>
  <si>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</si>
  <si>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</si>
  <si>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</si>
  <si>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</si>
  <si>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</si>
  <si>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</si>
  <si>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</si>
  <si>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</si>
  <si>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</si>
  <si>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</si>
  <si>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</si>
  <si>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</si>
  <si>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</si>
  <si>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</si>
  <si>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</si>
  <si>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</si>
  <si>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</si>
  <si>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</si>
  <si>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</si>
  <si>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</si>
  <si>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</si>
  <si>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</si>
  <si>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</si>
  <si>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</si>
  <si>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</si>
  <si>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</si>
  <si>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</si>
  <si>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</si>
  <si>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</si>
  <si>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</si>
  <si>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</si>
  <si>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</si>
  <si>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</si>
  <si>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</si>
  <si>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</si>
  <si>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</si>
  <si>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</si>
  <si>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</si>
  <si>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</si>
  <si>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</si>
  <si>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</si>
  <si>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</si>
  <si>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</si>
  <si>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</si>
  <si>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</si>
  <si>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</si>
  <si>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</si>
  <si>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</si>
  <si>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</si>
  <si>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</si>
  <si>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</si>
  <si>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</si>
  <si>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</si>
  <si>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</si>
  <si>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</si>
  <si>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</si>
  <si>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</si>
  <si>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</si>
  <si>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</si>
  <si>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</si>
  <si>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</si>
  <si>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</si>
  <si>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</si>
  <si>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</si>
  <si>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</si>
  <si>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</si>
  <si>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</si>
  <si>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</si>
  <si>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</si>
  <si>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</si>
  <si>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</si>
  <si>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</si>
  <si>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</si>
  <si>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</si>
  <si>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</si>
  <si>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</si>
  <si>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</si>
  <si>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</si>
  <si>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</si>
  <si>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</si>
  <si>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</si>
  <si>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</si>
  <si>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</si>
  <si>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</si>
  <si>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</si>
  <si>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</si>
  <si>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</si>
  <si>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</si>
  <si>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</si>
  <si>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</si>
  <si>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</si>
  <si>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</si>
  <si>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</si>
  <si>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</si>
  <si>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</si>
  <si>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</si>
  <si>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</si>
  <si>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</si>
  <si>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</si>
  <si>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</si>
  <si>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</si>
  <si>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</si>
  <si>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</si>
  <si>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</si>
  <si>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</si>
  <si>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</si>
  <si>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</si>
  <si>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</si>
  <si>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</si>
  <si>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</si>
  <si>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</si>
  <si>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</si>
  <si>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</si>
  <si>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</si>
  <si>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</si>
  <si>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</si>
  <si>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</si>
  <si>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</si>
  <si>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</si>
  <si>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</si>
  <si>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</si>
  <si>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</si>
  <si>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</si>
  <si>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</si>
  <si>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</si>
  <si>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</si>
  <si>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</si>
  <si>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</si>
  <si>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</si>
  <si>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</si>
  <si>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</si>
  <si>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</si>
  <si>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</si>
  <si>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</si>
  <si>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</si>
  <si>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</si>
  <si>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</si>
  <si>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</si>
  <si>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</si>
  <si>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</si>
  <si>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</si>
  <si>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</si>
  <si>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</si>
  <si>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</si>
  <si>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</si>
  <si>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</si>
  <si>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</si>
  <si>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</si>
  <si>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</si>
  <si>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</si>
  <si>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</si>
  <si>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</si>
  <si>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</si>
  <si>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</si>
  <si>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</si>
  <si>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</si>
  <si>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</si>
  <si>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</si>
  <si>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</si>
  <si>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</si>
  <si>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</si>
  <si>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</si>
  <si>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</si>
  <si>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</si>
  <si>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</si>
  <si>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</si>
  <si>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</si>
  <si>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</si>
  <si>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</si>
  <si>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</si>
  <si>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</si>
  <si>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</si>
  <si>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</si>
  <si>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</si>
  <si>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</si>
  <si>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</si>
  <si>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</si>
  <si>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</si>
  <si>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</si>
  <si>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</si>
  <si>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</si>
  <si>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</si>
  <si>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</si>
  <si>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</si>
  <si>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</si>
  <si>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</si>
  <si>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</si>
  <si>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</si>
  <si>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</si>
  <si>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</si>
  <si>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</si>
  <si>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</si>
  <si>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</si>
  <si>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</si>
  <si>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</si>
  <si>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</si>
  <si>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</si>
  <si>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</si>
  <si>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</si>
  <si>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</si>
  <si>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</si>
  <si>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</si>
  <si>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</si>
  <si>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</si>
  <si>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</si>
  <si>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</si>
  <si>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</si>
  <si>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</si>
  <si>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</si>
  <si>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</si>
  <si>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</si>
  <si>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</si>
  <si>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</si>
  <si>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</si>
  <si>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</si>
  <si>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</si>
  <si>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</si>
  <si>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</si>
  <si>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</si>
  <si>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</si>
  <si>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</si>
  <si>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</si>
  <si>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</si>
  <si>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</si>
  <si>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</si>
  <si>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</si>
  <si>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</si>
  <si>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</si>
  <si>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</si>
  <si>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</si>
  <si>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</si>
  <si>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</si>
  <si>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</si>
  <si>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</si>
  <si>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</si>
  <si>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</si>
  <si>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</si>
  <si>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</si>
  <si>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</si>
  <si>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</si>
  <si>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</si>
  <si>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</si>
  <si>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</si>
  <si>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</si>
  <si>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</si>
  <si>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</si>
  <si>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</si>
  <si>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</si>
  <si>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</si>
  <si>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</si>
  <si>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</si>
  <si>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</si>
  <si>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</si>
  <si>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</si>
  <si>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</si>
  <si>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</si>
  <si>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</si>
  <si>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</si>
  <si>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</si>
  <si>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</si>
  <si>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</si>
  <si>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</si>
  <si>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</si>
  <si>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</si>
  <si>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</si>
  <si>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</si>
  <si>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</si>
  <si>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</si>
  <si>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</si>
  <si>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</si>
  <si>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</si>
  <si>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</si>
  <si>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</si>
  <si>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</si>
  <si>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</si>
  <si>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</si>
  <si>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</si>
  <si>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</si>
  <si>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</si>
  <si>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</si>
  <si>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</si>
  <si>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</si>
  <si>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</si>
  <si>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</si>
  <si>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</si>
  <si>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</si>
  <si>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</si>
  <si>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</si>
  <si>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</si>
  <si>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</si>
  <si>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</si>
  <si>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</si>
  <si>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</si>
  <si>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</si>
  <si>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</si>
  <si>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</si>
  <si>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</si>
  <si>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</si>
  <si>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</si>
  <si>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</si>
  <si>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</si>
  <si>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</si>
  <si>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</si>
  <si>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</si>
  <si>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</si>
  <si>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</si>
  <si>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</si>
  <si>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</si>
  <si>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</si>
  <si>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</si>
  <si>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</si>
  <si>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</si>
  <si>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</si>
  <si>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</si>
  <si>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</si>
  <si>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</si>
  <si>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</si>
  <si>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</si>
  <si>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</si>
  <si>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</si>
  <si>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</si>
  <si>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</si>
  <si>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</si>
  <si>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</si>
  <si>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</si>
  <si>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</si>
  <si>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</si>
  <si>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</si>
  <si>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</si>
  <si>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</si>
  <si>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</si>
  <si>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</si>
  <si>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</si>
  <si>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</si>
  <si>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</si>
  <si>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</si>
  <si>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</si>
  <si>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</si>
  <si>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</si>
  <si>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</si>
  <si>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</si>
  <si>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</si>
  <si>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</si>
  <si>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</si>
  <si>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</si>
  <si>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</si>
  <si>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</si>
  <si>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</si>
  <si>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</si>
  <si>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</si>
  <si>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</si>
  <si>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</si>
  <si>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</si>
  <si>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</si>
  <si>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</si>
  <si>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</si>
  <si>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</si>
  <si>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</si>
  <si>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</si>
  <si>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</si>
  <si>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</si>
  <si>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</si>
  <si>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</si>
  <si>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</si>
  <si>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</si>
  <si>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</si>
  <si>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</si>
  <si>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</si>
  <si>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</si>
  <si>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</si>
  <si>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</si>
  <si>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</si>
  <si>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</si>
  <si>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</si>
  <si>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</si>
  <si>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</si>
  <si>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</si>
  <si>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</si>
  <si>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</si>
  <si>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</si>
  <si>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</si>
  <si>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</si>
  <si>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</si>
  <si>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</si>
  <si>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</si>
  <si>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</si>
  <si>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</si>
  <si>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</si>
  <si>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</si>
  <si>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</si>
  <si>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</si>
  <si>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</si>
  <si>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</si>
  <si>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</si>
  <si>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</si>
  <si>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</si>
  <si>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</si>
  <si>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</si>
  <si>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</si>
  <si>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</si>
  <si>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</si>
  <si>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</si>
  <si>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</si>
  <si>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</si>
  <si>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</si>
  <si>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</si>
  <si>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</si>
  <si>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</si>
  <si>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</si>
  <si>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</si>
  <si>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</si>
  <si>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</si>
  <si>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</si>
  <si>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</si>
  <si>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</si>
  <si>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</si>
  <si>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</si>
  <si>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</si>
  <si>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</si>
  <si>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</si>
  <si>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</si>
  <si>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</si>
  <si>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</si>
  <si>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</si>
  <si>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</si>
  <si>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</si>
  <si>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</si>
  <si>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</si>
  <si>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</si>
  <si>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</si>
  <si>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</si>
  <si>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</si>
  <si>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</si>
  <si>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</si>
  <si>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</si>
  <si>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</si>
  <si>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</si>
  <si>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</si>
  <si>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</si>
  <si>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</si>
  <si>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</si>
  <si>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</si>
  <si>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</si>
  <si>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</si>
  <si>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</si>
  <si>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</si>
  <si>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</si>
  <si>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</si>
  <si>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</si>
  <si>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</si>
  <si>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</si>
  <si>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</si>
  <si>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</si>
  <si>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</si>
  <si>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</si>
  <si>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</si>
  <si>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</si>
  <si>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</si>
  <si>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</si>
  <si>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</si>
  <si>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</si>
  <si>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</si>
  <si>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</si>
  <si>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</si>
  <si>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</si>
  <si>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</si>
  <si>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</si>
  <si>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</si>
  <si>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</si>
  <si>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</si>
  <si>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</si>
  <si>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</si>
  <si>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</si>
  <si>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</si>
  <si>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</si>
  <si>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</si>
  <si>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</si>
  <si>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</si>
  <si>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</si>
  <si>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</si>
  <si>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</si>
  <si>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</si>
  <si>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</si>
  <si>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</si>
  <si>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</si>
  <si>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</si>
  <si>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</si>
  <si>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</si>
  <si>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</si>
  <si>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</si>
  <si>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</si>
  <si>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</si>
  <si>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</si>
  <si>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</si>
  <si>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</si>
  <si>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</si>
  <si>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</si>
  <si>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</si>
  <si>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</si>
  <si>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</si>
  <si>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</si>
  <si>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</si>
  <si>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</si>
  <si>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</si>
  <si>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</si>
  <si>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</si>
  <si>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</si>
  <si>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</si>
  <si>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</si>
  <si>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</si>
  <si>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</si>
  <si>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</si>
  <si>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</si>
  <si>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</si>
  <si>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</si>
  <si>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</si>
  <si>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</si>
  <si>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</si>
  <si>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</si>
  <si>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</si>
  <si>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</si>
  <si>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</si>
  <si>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</si>
  <si>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</si>
  <si>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</si>
  <si>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</si>
  <si>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</si>
  <si>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</si>
  <si>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</si>
  <si>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</si>
  <si>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</si>
  <si>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</si>
  <si>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</si>
  <si>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</si>
  <si>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</si>
  <si>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</si>
  <si>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</si>
  <si>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</si>
  <si>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</si>
  <si>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</si>
  <si>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</si>
  <si>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</si>
  <si>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</si>
  <si>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</si>
  <si>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</si>
  <si>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</si>
  <si>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</si>
  <si>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</si>
  <si>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</si>
  <si>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</si>
  <si>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</si>
  <si>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</si>
  <si>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</si>
  <si>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</si>
  <si>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</si>
  <si>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</si>
  <si>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</si>
  <si>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</si>
  <si>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</si>
  <si>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</si>
  <si>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</si>
  <si>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</si>
  <si>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</si>
  <si>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</si>
  <si>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</si>
  <si>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</si>
  <si>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</si>
  <si>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</si>
  <si>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</si>
  <si>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</si>
  <si>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</si>
  <si>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</si>
  <si>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</si>
  <si>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</si>
  <si>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</si>
  <si>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</si>
  <si>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</si>
  <si>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</si>
  <si>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</si>
  <si>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</si>
  <si>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</si>
  <si>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</si>
  <si>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</si>
  <si>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</si>
  <si>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</si>
  <si>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</si>
  <si>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</si>
  <si>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</si>
  <si>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</si>
  <si>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</si>
  <si>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</si>
  <si>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</si>
  <si>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</si>
  <si>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</si>
  <si>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</si>
  <si>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</si>
  <si>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</si>
  <si>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</si>
  <si>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</si>
  <si>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</si>
  <si>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</si>
  <si>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</si>
  <si>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</si>
  <si>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</si>
  <si>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</si>
  <si>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</si>
  <si>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</si>
  <si>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</si>
  <si>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</si>
  <si>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</si>
  <si>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</si>
  <si>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</si>
  <si>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</si>
  <si>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</si>
  <si>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</si>
  <si>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</si>
  <si>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</si>
  <si>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</si>
  <si>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</si>
  <si>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</si>
  <si>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</si>
  <si>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</si>
  <si>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</si>
  <si>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</si>
  <si>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</si>
  <si>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</si>
  <si>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</si>
  <si>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</si>
  <si>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</si>
  <si>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</si>
  <si>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</si>
  <si>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</si>
  <si>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</si>
  <si>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</si>
  <si>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</si>
  <si>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</si>
  <si>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</si>
  <si>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</si>
  <si>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</si>
  <si>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</si>
  <si>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</si>
  <si>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</si>
  <si>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</si>
  <si>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</si>
  <si>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</si>
  <si>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</si>
  <si>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</si>
  <si>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</si>
  <si>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</si>
  <si>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</si>
  <si>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</si>
  <si>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</si>
  <si>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</si>
  <si>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</si>
  <si>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</si>
  <si>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</si>
  <si>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</si>
  <si>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</si>
  <si>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</si>
  <si>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</si>
  <si>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</si>
  <si>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</si>
  <si>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</si>
  <si>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</si>
  <si>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</si>
  <si>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</si>
  <si>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</si>
  <si>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</si>
  <si>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</si>
  <si>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</si>
  <si>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</si>
  <si>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</si>
  <si>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</si>
  <si>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</si>
  <si>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</si>
  <si>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</si>
  <si>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</si>
  <si>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</si>
  <si>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</si>
  <si>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</si>
  <si>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</si>
  <si>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</si>
  <si>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</si>
  <si>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</si>
  <si>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</si>
  <si>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</si>
  <si>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</si>
  <si>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</si>
  <si>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</si>
  <si>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</si>
  <si>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</si>
  <si>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</si>
  <si>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</si>
  <si>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</si>
  <si>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</si>
  <si>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</si>
  <si>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</si>
  <si>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</si>
  <si>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</si>
  <si>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</si>
  <si>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</si>
  <si>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</si>
  <si>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</si>
  <si>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</si>
  <si>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</si>
  <si>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</si>
  <si>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</si>
  <si>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</si>
  <si>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</si>
  <si>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</si>
  <si>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</si>
  <si>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</si>
  <si>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</si>
  <si>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</si>
  <si>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</si>
  <si>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</si>
  <si>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</si>
  <si>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</si>
  <si>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</si>
  <si>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</si>
  <si>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</si>
  <si>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</si>
  <si>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</si>
  <si>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</si>
  <si>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</si>
  <si>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</si>
  <si>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</si>
  <si>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</si>
  <si>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</si>
  <si>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</si>
  <si>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</si>
  <si>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</si>
  <si>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</si>
  <si>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</si>
  <si>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</si>
  <si>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</si>
  <si>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</si>
  <si>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</si>
  <si>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</si>
  <si>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</si>
  <si>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</si>
  <si>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</si>
  <si>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</si>
  <si>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</si>
  <si>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</si>
  <si>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</si>
  <si>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</si>
  <si>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</si>
  <si>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</si>
  <si>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</si>
  <si>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</si>
  <si>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</si>
  <si>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</si>
  <si>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</si>
  <si>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</si>
  <si>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</si>
  <si>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</si>
  <si>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</si>
  <si>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</si>
  <si>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</si>
  <si>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</si>
  <si>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</si>
  <si>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</si>
  <si>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</si>
  <si>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</si>
  <si>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</si>
  <si>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</si>
  <si>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</si>
  <si>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</si>
  <si>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</si>
  <si>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</si>
  <si>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</si>
  <si>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</si>
  <si>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</si>
  <si>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</si>
  <si>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</si>
  <si>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</si>
  <si>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</si>
  <si>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</si>
  <si>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</si>
  <si>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</si>
  <si>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</si>
  <si>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</si>
  <si>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</si>
  <si>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</si>
  <si>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</si>
  <si>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</si>
  <si>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</si>
  <si>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</si>
  <si>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</si>
  <si>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</si>
  <si>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</si>
  <si>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</si>
  <si>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</si>
  <si>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</si>
  <si>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</si>
  <si>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</si>
  <si>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</si>
  <si>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</si>
  <si>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</si>
  <si>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</si>
  <si>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</si>
  <si>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</si>
  <si>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</si>
  <si>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</si>
  <si>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</si>
  <si>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</si>
  <si>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</si>
  <si>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</si>
  <si>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</si>
  <si>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</si>
  <si>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</si>
  <si>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</si>
  <si>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</si>
  <si>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</si>
  <si>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</si>
  <si>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</si>
  <si>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</si>
  <si>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</si>
  <si>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</si>
  <si>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</si>
  <si>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</si>
  <si>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</si>
  <si>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</si>
  <si>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</si>
  <si>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</si>
  <si>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</si>
  <si>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</si>
  <si>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</si>
  <si>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</si>
  <si>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</si>
  <si>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</si>
  <si>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</si>
  <si>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</si>
  <si>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</si>
  <si>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</si>
  <si>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</si>
  <si>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</si>
  <si>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</si>
  <si>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</si>
  <si>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</si>
  <si>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</si>
  <si>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</si>
  <si>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</si>
  <si>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</si>
  <si>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</si>
  <si>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</si>
  <si>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</si>
  <si>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</si>
  <si>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</si>
  <si>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</si>
  <si>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</si>
  <si>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</si>
  <si>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</si>
  <si>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</si>
  <si>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</si>
  <si>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</si>
  <si>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</si>
  <si>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</si>
  <si>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</si>
  <si>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</si>
  <si>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</si>
  <si>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</si>
  <si>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</si>
  <si>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</si>
  <si>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</si>
  <si>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</si>
  <si>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</si>
  <si>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</si>
  <si>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</si>
  <si>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</si>
  <si>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</si>
  <si>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</si>
  <si>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</si>
  <si>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</si>
  <si>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</si>
  <si>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</si>
  <si>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</si>
  <si>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</si>
  <si>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</si>
  <si>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</si>
  <si>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</si>
  <si>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</si>
  <si>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</si>
  <si>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</si>
  <si>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</si>
  <si>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</si>
  <si>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</si>
  <si>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</si>
  <si>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</si>
  <si>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</si>
  <si>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</si>
  <si>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</si>
  <si>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</si>
  <si>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</si>
  <si>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</si>
  <si>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</si>
  <si>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</si>
  <si>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</si>
  <si>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</si>
  <si>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</si>
  <si>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</si>
  <si>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</si>
  <si>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</si>
  <si>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</si>
  <si>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</si>
  <si>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</si>
  <si>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</si>
  <si>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</si>
  <si>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</si>
  <si>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</si>
  <si>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</si>
  <si>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</si>
  <si>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</si>
  <si>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</si>
  <si>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</si>
  <si>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</si>
  <si>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</si>
  <si>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</si>
  <si>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</si>
  <si>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</si>
  <si>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</si>
  <si>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</si>
  <si>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</si>
  <si>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</si>
  <si>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</si>
  <si>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</si>
  <si>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</si>
  <si>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</si>
  <si>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</si>
  <si>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</si>
  <si>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</si>
  <si>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</si>
  <si>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</si>
  <si>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</si>
  <si>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</si>
  <si>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</si>
  <si>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</si>
  <si>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</si>
  <si>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</si>
  <si>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</si>
  <si>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</si>
  <si>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</si>
  <si>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</si>
  <si>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</si>
  <si>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</si>
  <si>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</si>
  <si>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</si>
  <si>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</si>
  <si>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</si>
  <si>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</si>
  <si>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</si>
  <si>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</si>
  <si>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</si>
  <si>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</si>
  <si>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</si>
  <si>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</si>
  <si>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</si>
  <si>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</si>
  <si>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</si>
  <si>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</si>
  <si>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</si>
  <si>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</si>
  <si>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</si>
  <si>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</si>
  <si>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</si>
  <si>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</si>
  <si>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</si>
  <si>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</si>
  <si>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</si>
  <si>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</si>
  <si>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</si>
  <si>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</si>
  <si>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</si>
  <si>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</si>
  <si>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</si>
  <si>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</si>
  <si>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</si>
  <si>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</si>
  <si>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</si>
  <si>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</si>
  <si>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</si>
  <si>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</si>
  <si>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</si>
  <si>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</si>
  <si>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</si>
  <si>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</si>
  <si>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</si>
  <si>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</si>
  <si>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</si>
  <si>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</si>
  <si>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</si>
  <si>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</si>
  <si>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</si>
  <si>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</si>
  <si>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</si>
  <si>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</si>
  <si>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</si>
  <si>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</si>
  <si>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</si>
  <si>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</si>
  <si>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</si>
  <si>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</si>
  <si>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</si>
  <si>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</si>
  <si>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</si>
  <si>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</si>
  <si>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</si>
  <si>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</si>
  <si>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</si>
  <si>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</si>
  <si>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</si>
  <si>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</si>
  <si>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</si>
  <si>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</si>
  <si>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</si>
  <si>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</si>
  <si>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</si>
  <si>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</si>
  <si>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</si>
  <si>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</si>
  <si>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</si>
  <si>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</si>
  <si>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</si>
  <si>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</si>
  <si>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</si>
  <si>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</si>
  <si>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</si>
  <si>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</si>
  <si>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</si>
  <si>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</si>
  <si>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</si>
  <si>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</si>
  <si>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</si>
  <si>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</si>
  <si>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</si>
  <si>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</si>
  <si>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</si>
  <si>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</si>
  <si>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</si>
  <si>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</si>
  <si>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</si>
  <si>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</si>
  <si>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</si>
  <si>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</si>
  <si>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</si>
  <si>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</si>
  <si>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</si>
  <si>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</si>
  <si>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</si>
  <si>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</si>
  <si>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</si>
  <si>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</si>
  <si>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</si>
  <si>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</si>
  <si>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</si>
  <si>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</si>
  <si>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</si>
  <si>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</si>
  <si>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</si>
  <si>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</si>
  <si>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</si>
  <si>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</si>
  <si>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</si>
  <si>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</si>
  <si>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</si>
  <si>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</si>
  <si>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</si>
  <si>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</si>
  <si>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</si>
  <si>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</si>
  <si>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</si>
  <si>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</si>
  <si>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</si>
  <si>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</si>
  <si>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</si>
  <si>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</si>
  <si>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</si>
  <si>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</si>
  <si>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</si>
  <si>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</si>
  <si>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</si>
  <si>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</si>
  <si>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</si>
  <si>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</si>
  <si>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</si>
  <si>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</si>
  <si>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</si>
  <si>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</si>
  <si>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</si>
  <si>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</si>
  <si>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</si>
  <si>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</si>
  <si>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</si>
  <si>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</si>
  <si>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</si>
  <si>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</si>
  <si>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</si>
  <si>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</si>
  <si>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</si>
  <si>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</si>
  <si>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</si>
  <si>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</si>
  <si>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</si>
  <si>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</si>
  <si>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</si>
  <si>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</si>
  <si>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</si>
  <si>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</si>
  <si>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</si>
  <si>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</si>
  <si>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</si>
  <si>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</si>
  <si>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</si>
  <si>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</si>
  <si>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</si>
  <si>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</si>
  <si>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</si>
  <si>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</si>
  <si>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</si>
  <si>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</si>
  <si>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</si>
  <si>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</si>
  <si>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</si>
  <si>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</si>
  <si>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</si>
  <si>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</si>
  <si>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</si>
  <si>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</si>
  <si>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</si>
  <si>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</si>
  <si>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</si>
  <si>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</si>
  <si>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</si>
  <si>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</si>
  <si>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</si>
  <si>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</si>
  <si>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</si>
  <si>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</si>
  <si>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</si>
  <si>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</si>
  <si>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</si>
  <si>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</si>
  <si>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</si>
  <si>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</si>
  <si>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</si>
  <si>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</si>
  <si>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</si>
  <si>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</si>
  <si>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</si>
  <si>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</si>
  <si>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</si>
  <si>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</si>
  <si>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</si>
  <si>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</si>
  <si>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</si>
  <si>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</si>
  <si>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</si>
  <si>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</si>
  <si>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</si>
  <si>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</si>
  <si>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</si>
  <si>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</si>
  <si>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</si>
  <si>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</si>
  <si>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</si>
  <si>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</si>
  <si>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</si>
  <si>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</si>
  <si>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</si>
  <si>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</si>
  <si>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</si>
  <si>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</si>
  <si>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</si>
  <si>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</si>
  <si>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</si>
  <si>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</si>
  <si>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</si>
  <si>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</si>
  <si>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</si>
  <si>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</si>
  <si>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</si>
  <si>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</si>
  <si>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</si>
  <si>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</si>
  <si>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</si>
  <si>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</si>
  <si>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</si>
  <si>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</si>
  <si>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</si>
  <si>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</si>
  <si>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</si>
  <si>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</si>
  <si>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</si>
  <si>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</si>
  <si>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</si>
  <si>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</si>
  <si>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</si>
  <si>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</si>
  <si>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</si>
  <si>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</si>
  <si>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</si>
  <si>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</si>
  <si>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</si>
  <si>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</si>
  <si>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</si>
  <si>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</si>
  <si>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</si>
  <si>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</si>
  <si>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</si>
  <si>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</si>
  <si>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</si>
  <si>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</si>
  <si>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</si>
  <si>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</si>
  <si>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</si>
  <si>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</si>
  <si>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</si>
  <si>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</si>
  <si>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</si>
  <si>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</si>
  <si>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</si>
  <si>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</si>
  <si>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</si>
  <si>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</si>
  <si>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</si>
  <si>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</si>
  <si>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</si>
  <si>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</si>
  <si>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</si>
  <si>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</si>
  <si>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</si>
  <si>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</si>
  <si>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</si>
  <si>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</si>
  <si>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</si>
  <si>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</si>
  <si>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</si>
  <si>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</si>
  <si>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</si>
  <si>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</si>
  <si>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</si>
  <si>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</si>
  <si>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</si>
  <si>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</si>
  <si>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</si>
  <si>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</si>
  <si>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</si>
  <si>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</si>
  <si>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</si>
  <si>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</si>
  <si>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</si>
  <si>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</si>
  <si>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</si>
  <si>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</si>
  <si>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</si>
  <si>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</si>
  <si>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</si>
  <si>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</si>
  <si>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</si>
  <si>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</si>
  <si>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</si>
  <si>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</si>
  <si>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</si>
  <si>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</si>
  <si>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</si>
  <si>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</si>
  <si>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</si>
  <si>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</si>
  <si>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</si>
  <si>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</si>
  <si>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</si>
  <si>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</si>
  <si>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</si>
  <si>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</si>
  <si>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</si>
  <si>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</si>
  <si>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</si>
  <si>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</si>
  <si>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</si>
  <si>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</si>
  <si>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</si>
  <si>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</si>
  <si>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</si>
  <si>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</si>
  <si>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</si>
  <si>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</si>
  <si>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</si>
  <si>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</si>
  <si>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</si>
  <si>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</si>
  <si>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</si>
  <si>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</si>
  <si>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</si>
  <si>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</si>
  <si>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</si>
  <si>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</si>
  <si>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</si>
  <si>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</si>
  <si>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</si>
  <si>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</si>
  <si>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</si>
  <si>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</si>
  <si>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</si>
  <si>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</si>
  <si>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</si>
  <si>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</si>
  <si>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</si>
  <si>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</si>
  <si>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</si>
  <si>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</si>
  <si>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</si>
  <si>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</si>
  <si>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</si>
  <si>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</si>
  <si>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</si>
  <si>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</si>
  <si>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</si>
  <si>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</si>
  <si>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</si>
  <si>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</si>
  <si>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</si>
  <si>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</si>
  <si>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</si>
  <si>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</si>
  <si>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</si>
  <si>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</si>
  <si>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</si>
  <si>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</si>
  <si>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</si>
  <si>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</si>
  <si>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</si>
  <si>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</si>
  <si>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</si>
  <si>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</si>
  <si>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</si>
  <si>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</si>
  <si>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</si>
  <si>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</si>
  <si>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</si>
  <si>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</si>
  <si>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</si>
  <si>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</si>
  <si>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</si>
  <si>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</si>
  <si>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</si>
  <si>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</si>
  <si>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</si>
  <si>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</si>
  <si>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</si>
  <si>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</si>
  <si>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</si>
  <si>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</si>
  <si>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</si>
  <si>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</si>
  <si>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</si>
  <si>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</si>
  <si>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</si>
  <si>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</si>
  <si>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</si>
  <si>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</si>
  <si>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</si>
  <si>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</si>
  <si>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</si>
  <si>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</si>
  <si>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</si>
  <si>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</si>
  <si>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</si>
  <si>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</si>
  <si>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</si>
  <si>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</si>
  <si>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</si>
  <si>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</si>
  <si>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</si>
  <si>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</si>
  <si>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</si>
  <si>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</si>
  <si>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</si>
  <si>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</si>
  <si>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</si>
  <si>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</si>
  <si>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</si>
  <si>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</si>
  <si>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</si>
  <si>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</si>
  <si>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</si>
  <si>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</si>
  <si>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</si>
  <si>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</si>
  <si>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</si>
  <si>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</si>
  <si>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</si>
  <si>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</si>
  <si>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</si>
  <si>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</si>
  <si>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</si>
  <si>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</si>
  <si>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</si>
  <si>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</si>
  <si>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</si>
  <si>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</si>
  <si>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</si>
  <si>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</si>
  <si>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</si>
  <si>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</si>
  <si>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</si>
  <si>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</si>
  <si>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</si>
  <si>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</si>
  <si>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</si>
  <si>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</si>
  <si>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</si>
  <si>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</si>
  <si>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</si>
  <si>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</si>
  <si>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</si>
  <si>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</si>
  <si>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</si>
  <si>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</si>
  <si>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</si>
  <si>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</si>
  <si>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</si>
  <si>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</si>
  <si>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</si>
  <si>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</si>
  <si>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</si>
  <si>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</si>
  <si>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</si>
  <si>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</si>
  <si>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</si>
  <si>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</si>
  <si>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</si>
  <si>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</si>
  <si>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</si>
  <si>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</si>
  <si>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</si>
  <si>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</si>
  <si>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</si>
  <si>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</si>
  <si>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</si>
  <si>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</si>
  <si>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</si>
  <si>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</si>
  <si>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</si>
  <si>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</si>
  <si>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</si>
  <si>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</si>
  <si>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</si>
  <si>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</si>
  <si>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</si>
  <si>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</si>
  <si>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</si>
  <si>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</si>
  <si>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</si>
  <si>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</si>
  <si>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</si>
  <si>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</si>
  <si>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</si>
  <si>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</si>
  <si>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</si>
  <si>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</si>
  <si>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</si>
  <si>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</si>
  <si>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</si>
  <si>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</si>
  <si>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</si>
  <si>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</si>
  <si>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</si>
  <si>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</si>
  <si>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</si>
  <si>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</si>
  <si>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</si>
  <si>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</si>
  <si>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</si>
  <si>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</si>
  <si>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</si>
  <si>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</si>
  <si>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</si>
  <si>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</si>
  <si>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</si>
  <si>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</si>
  <si>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</si>
  <si>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</si>
  <si>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</si>
  <si>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</si>
  <si>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</si>
  <si>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</si>
  <si>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</si>
  <si>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</si>
  <si>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</si>
  <si>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</si>
  <si>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</si>
  <si>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</si>
  <si>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</si>
  <si>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</si>
  <si>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</si>
  <si>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</si>
  <si>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</si>
  <si>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</si>
  <si>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</si>
  <si>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</si>
  <si>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</si>
  <si>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</si>
  <si>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</si>
  <si>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</si>
  <si>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</si>
  <si>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</si>
  <si>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</si>
  <si>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</si>
  <si>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</si>
  <si>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</si>
  <si>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</si>
  <si>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</si>
  <si>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</si>
  <si>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</si>
  <si>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</si>
  <si>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</si>
  <si>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</si>
  <si>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</si>
  <si>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</si>
  <si>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</si>
  <si>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</si>
  <si>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</si>
  <si>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</si>
  <si>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</si>
  <si>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</si>
  <si>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</si>
  <si>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</si>
  <si>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</si>
  <si>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</si>
  <si>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</si>
  <si>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</si>
  <si>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</si>
  <si>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</si>
  <si>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</si>
  <si>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</si>
  <si>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</si>
  <si>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</si>
  <si>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</si>
  <si>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</si>
  <si>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</si>
  <si>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</si>
  <si>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</si>
  <si>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</si>
  <si>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</si>
  <si>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</si>
  <si>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</si>
  <si>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</si>
  <si>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</si>
  <si>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</si>
  <si>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</si>
  <si>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</si>
  <si>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</si>
  <si>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</si>
  <si>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</si>
  <si>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</si>
  <si>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</si>
  <si>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</si>
  <si>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</si>
  <si>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</si>
  <si>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</si>
  <si>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</si>
  <si>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</si>
  <si>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</si>
  <si>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</si>
  <si>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</si>
  <si>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</si>
  <si>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</si>
  <si>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</si>
  <si>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</si>
  <si>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</si>
  <si>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</si>
  <si>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</si>
  <si>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</si>
  <si>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</si>
  <si>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</si>
  <si>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</si>
  <si>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</si>
  <si>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</si>
  <si>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</si>
  <si>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</si>
  <si>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</si>
  <si>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</si>
  <si>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</si>
  <si>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</si>
  <si>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</si>
  <si>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</si>
  <si>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</si>
  <si>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</si>
  <si>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</si>
  <si>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</si>
  <si>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</si>
  <si>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</si>
  <si>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</si>
  <si>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</si>
  <si>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</si>
  <si>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</si>
  <si>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</si>
  <si>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</si>
  <si>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</si>
  <si>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</si>
  <si>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</si>
  <si>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</si>
  <si>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</si>
  <si>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</si>
  <si>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</si>
  <si>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</si>
  <si>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</si>
  <si>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</si>
  <si>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</si>
  <si>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</si>
  <si>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</si>
  <si>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</si>
  <si>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</si>
  <si>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</si>
  <si>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</si>
  <si>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</si>
  <si>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</si>
  <si>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</si>
  <si>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</si>
  <si>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</si>
  <si>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</si>
  <si>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</si>
  <si>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</si>
  <si>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</si>
  <si>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</si>
  <si>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</si>
  <si>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</si>
  <si>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</si>
  <si>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</si>
  <si>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</si>
  <si>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</si>
  <si>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</si>
  <si>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</si>
  <si>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</si>
  <si>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</si>
  <si>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</si>
  <si>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</si>
  <si>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</si>
  <si>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</si>
  <si>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</si>
  <si>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</si>
  <si>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</si>
  <si>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</si>
  <si>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</si>
  <si>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</si>
  <si>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</si>
  <si>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</si>
  <si>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</si>
  <si>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</si>
  <si>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</si>
  <si>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</si>
  <si>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</si>
  <si>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</si>
  <si>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</si>
  <si>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</si>
  <si>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</si>
  <si>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</si>
  <si>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</si>
  <si>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</si>
  <si>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</si>
  <si>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</si>
  <si>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</si>
  <si>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</si>
  <si>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</si>
  <si>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</si>
  <si>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</si>
  <si>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</si>
  <si>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</si>
  <si>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</si>
  <si>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</si>
  <si>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</si>
  <si>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</si>
  <si>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</si>
  <si>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</si>
  <si>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</si>
  <si>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</si>
  <si>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</si>
  <si>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</si>
  <si>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</si>
  <si>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</si>
  <si>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</si>
  <si>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</si>
  <si>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</si>
  <si>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</si>
  <si>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</si>
  <si>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</si>
  <si>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</si>
  <si>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</si>
  <si>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</si>
  <si>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</si>
  <si>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</si>
  <si>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</si>
  <si>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</si>
  <si>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</si>
  <si>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</si>
  <si>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</si>
  <si>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</si>
  <si>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</si>
  <si>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</si>
  <si>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</si>
  <si>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</si>
  <si>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</si>
  <si>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</si>
  <si>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</si>
  <si>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</si>
  <si>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</si>
  <si>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</si>
  <si>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</si>
  <si>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</si>
  <si>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</si>
  <si>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</si>
  <si>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</si>
  <si>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</si>
  <si>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</si>
  <si>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</si>
  <si>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</si>
  <si>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</si>
  <si>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</si>
  <si>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</si>
  <si>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</si>
  <si>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</si>
  <si>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</si>
  <si>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</si>
  <si>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</si>
  <si>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</si>
  <si>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</si>
  <si>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</si>
  <si>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</si>
  <si>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</si>
  <si>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</si>
  <si>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</si>
  <si>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</si>
  <si>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</si>
  <si>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</si>
  <si>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</si>
  <si>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</si>
  <si>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</si>
  <si>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</si>
  <si>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</si>
  <si>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</si>
  <si>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</si>
  <si>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</si>
  <si>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</si>
  <si>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</si>
  <si>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</si>
  <si>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</si>
  <si>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</si>
  <si>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</si>
  <si>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</si>
  <si>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</si>
  <si>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</si>
  <si>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</si>
  <si>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</si>
  <si>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</si>
  <si>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</si>
  <si>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</si>
  <si>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</si>
  <si>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</si>
  <si>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</si>
  <si>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</si>
  <si>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</si>
  <si>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</si>
  <si>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</si>
  <si>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</si>
  <si>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</si>
  <si>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</si>
  <si>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</si>
  <si>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</si>
  <si>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</si>
  <si>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</si>
  <si>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</si>
  <si>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</si>
  <si>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</si>
  <si>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</si>
  <si>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</si>
  <si>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</si>
  <si>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</si>
  <si>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</si>
  <si>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</si>
  <si>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</si>
  <si>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</si>
  <si>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</si>
  <si>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</si>
  <si>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</si>
  <si>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</si>
  <si>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</si>
  <si>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</si>
  <si>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</si>
  <si>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</si>
  <si>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</si>
  <si>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</si>
  <si>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</si>
  <si>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</si>
  <si>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</si>
  <si>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</si>
  <si>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</si>
  <si>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</si>
  <si>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</si>
  <si>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</si>
  <si>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</si>
  <si>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</si>
  <si>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</si>
  <si>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</si>
  <si>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</si>
  <si>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</si>
  <si>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</si>
  <si>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</si>
  <si>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</si>
  <si>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</si>
  <si>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</si>
  <si>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</si>
  <si>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</si>
  <si>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</si>
  <si>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</si>
  <si>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</si>
  <si>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</si>
  <si>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</si>
  <si>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</si>
  <si>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</si>
  <si>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</si>
  <si>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</si>
  <si>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</si>
  <si>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</si>
  <si>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</si>
  <si>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</si>
  <si>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</si>
  <si>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</si>
  <si>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</si>
  <si>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</si>
  <si>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</si>
  <si>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</si>
  <si>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</si>
  <si>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</si>
  <si>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</si>
  <si>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</si>
  <si>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</si>
  <si>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</si>
  <si>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</si>
  <si>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</si>
  <si>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</si>
  <si>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</si>
  <si>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</si>
  <si>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</si>
  <si>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</si>
  <si>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</si>
  <si>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</si>
  <si>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</si>
  <si>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</si>
  <si>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</si>
  <si>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</si>
  <si>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</si>
  <si>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</si>
  <si>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</si>
  <si>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</si>
  <si>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</si>
  <si>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</si>
  <si>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</si>
  <si>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</si>
  <si>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</si>
  <si>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</si>
  <si>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</si>
  <si>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</si>
  <si>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</si>
  <si>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</si>
  <si>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</si>
  <si>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</si>
  <si>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</si>
  <si>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</si>
  <si>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</si>
  <si>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</si>
  <si>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</si>
  <si>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</si>
  <si>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</si>
  <si>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</si>
  <si>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</si>
  <si>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</si>
  <si>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</si>
  <si>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</si>
  <si>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</si>
  <si>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</si>
  <si>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</si>
  <si>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</si>
  <si>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</si>
  <si>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</si>
  <si>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</si>
  <si>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</si>
  <si>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</si>
  <si>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</si>
  <si>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</si>
  <si>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</si>
  <si>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</si>
  <si>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</si>
  <si>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</si>
  <si>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</si>
  <si>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</si>
  <si>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</si>
  <si>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</si>
  <si>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</si>
  <si>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</si>
  <si>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</si>
  <si>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</si>
  <si>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</si>
  <si>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</si>
  <si>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</si>
  <si>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</si>
  <si>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</si>
  <si>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</si>
  <si>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</si>
  <si>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</si>
  <si>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</si>
  <si>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</si>
  <si>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</si>
  <si>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</si>
  <si>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</si>
  <si>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</si>
  <si>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</si>
  <si>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</si>
  <si>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</si>
  <si>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</si>
  <si>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</si>
  <si>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</si>
  <si>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</si>
  <si>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</si>
  <si>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</si>
  <si>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</si>
  <si>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</si>
  <si>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</si>
  <si>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</si>
  <si>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</si>
  <si>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</si>
  <si>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</si>
  <si>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</si>
  <si>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</si>
  <si>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</si>
  <si>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</si>
  <si>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</si>
  <si>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</si>
  <si>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</si>
  <si>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</si>
  <si>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</si>
  <si>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</si>
  <si>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</si>
  <si>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</si>
  <si>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</si>
  <si>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</si>
  <si>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</si>
  <si>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</si>
  <si>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</si>
  <si>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</si>
  <si>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</si>
  <si>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</si>
  <si>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</si>
  <si>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</si>
  <si>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</si>
  <si>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</si>
  <si>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</si>
  <si>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</si>
  <si>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</si>
  <si>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</si>
  <si>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</si>
  <si>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</si>
  <si>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</si>
  <si>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</si>
  <si>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</si>
  <si>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</si>
  <si>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</si>
  <si>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</si>
  <si>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</si>
  <si>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</si>
  <si>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</si>
  <si>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</si>
  <si>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</si>
  <si>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</si>
  <si>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</si>
  <si>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</si>
  <si>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</si>
  <si>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</si>
  <si>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</si>
  <si>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</si>
  <si>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</si>
  <si>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</si>
  <si>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</si>
  <si>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</si>
  <si>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</si>
  <si>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</si>
  <si>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</si>
  <si>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</si>
  <si>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</si>
  <si>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</si>
  <si>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</si>
  <si>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</si>
  <si>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</si>
  <si>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</si>
  <si>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</si>
  <si>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</si>
  <si>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</si>
  <si>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</si>
  <si>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</si>
  <si>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</si>
  <si>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</si>
  <si>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</si>
  <si>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</si>
  <si>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</si>
  <si>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</si>
  <si>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</si>
  <si>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</si>
  <si>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</si>
  <si>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</si>
  <si>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</si>
  <si>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</si>
  <si>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</si>
  <si>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</si>
  <si>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</si>
  <si>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</si>
  <si>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</si>
  <si>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</si>
  <si>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</si>
  <si>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</si>
  <si>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</si>
  <si>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</si>
  <si>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</si>
  <si>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</si>
  <si>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</si>
  <si>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</si>
  <si>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</si>
  <si>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</si>
  <si>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</si>
  <si>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</si>
  <si>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</si>
  <si>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</si>
  <si>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</si>
  <si>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</si>
  <si>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</si>
  <si>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</si>
  <si>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</si>
  <si>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</si>
  <si>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</si>
  <si>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</si>
  <si>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</si>
  <si>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</si>
  <si>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</si>
  <si>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</si>
  <si>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</si>
  <si>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</si>
  <si>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</si>
  <si>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</si>
  <si>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</si>
  <si>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</si>
  <si>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</si>
  <si>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</si>
  <si>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</si>
  <si>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</si>
  <si>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</si>
  <si>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</si>
  <si>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</si>
  <si>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</si>
  <si>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</si>
  <si>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</si>
  <si>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</si>
  <si>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</si>
  <si>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</si>
  <si>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</si>
  <si>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</si>
  <si>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</si>
  <si>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</si>
  <si>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</si>
  <si>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</si>
  <si>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</si>
  <si>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</si>
  <si>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</si>
  <si>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</si>
  <si>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</si>
  <si>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</si>
  <si>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</si>
  <si>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</si>
  <si>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</si>
  <si>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</si>
  <si>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</si>
  <si>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</si>
  <si>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</si>
  <si>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</si>
  <si>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</si>
  <si>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</si>
  <si>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</si>
  <si>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</si>
  <si>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</si>
  <si>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</si>
  <si>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</si>
  <si>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</si>
  <si>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</si>
  <si>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</si>
  <si>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</si>
  <si>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</si>
  <si>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</si>
  <si>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</si>
  <si>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</si>
  <si>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</si>
  <si>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</si>
  <si>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</si>
  <si>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</si>
  <si>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</si>
  <si>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</si>
  <si>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</si>
  <si>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</si>
  <si>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</si>
  <si>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</si>
  <si>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</si>
  <si>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</si>
  <si>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</si>
  <si>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</si>
  <si>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</si>
  <si>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</si>
  <si>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</si>
  <si>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</si>
  <si>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</si>
  <si>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</si>
  <si>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</si>
  <si>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</si>
  <si>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</si>
  <si>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</si>
  <si>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</si>
  <si>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</si>
  <si>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</si>
  <si>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</si>
  <si>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</si>
  <si>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</si>
  <si>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</si>
  <si>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</si>
  <si>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</si>
  <si>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</si>
  <si>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</si>
  <si>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</si>
  <si>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</si>
  <si>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</si>
  <si>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</si>
  <si>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</si>
  <si>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</si>
  <si>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</si>
  <si>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</si>
  <si>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</si>
  <si>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</si>
  <si>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</si>
  <si>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</si>
  <si>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</si>
  <si>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</si>
  <si>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</si>
  <si>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</si>
  <si>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</si>
  <si>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</si>
  <si>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</si>
  <si>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</si>
  <si>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</si>
  <si>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</si>
  <si>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</si>
  <si>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</si>
  <si>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</si>
  <si>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</si>
  <si>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</si>
  <si>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</si>
  <si>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</si>
  <si>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</si>
  <si>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</si>
  <si>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</si>
  <si>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</si>
  <si>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</si>
  <si>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</si>
  <si>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</si>
  <si>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</si>
  <si>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</si>
  <si>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</si>
  <si>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</si>
  <si>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</si>
  <si>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</si>
  <si>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</si>
  <si>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</si>
  <si>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</si>
  <si>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</si>
  <si>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</si>
  <si>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</si>
  <si>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</si>
  <si>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</si>
  <si>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</si>
  <si>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</si>
  <si>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</si>
  <si>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</si>
  <si>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</si>
  <si>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</si>
  <si>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</si>
  <si>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</si>
  <si>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</si>
  <si>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</si>
  <si>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</si>
  <si>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</si>
  <si>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</si>
  <si>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</si>
  <si>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</si>
  <si>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</si>
  <si>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</si>
  <si>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</si>
  <si>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</si>
  <si>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</si>
  <si>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</si>
  <si>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</si>
  <si>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</si>
  <si>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</si>
  <si>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</si>
  <si>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</si>
  <si>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</si>
  <si>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</si>
  <si>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</si>
  <si>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</si>
  <si>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</si>
  <si>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</si>
  <si>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</si>
  <si>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</si>
  <si>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</si>
  <si>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</si>
  <si>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</si>
  <si>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</si>
  <si>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</si>
  <si>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</si>
  <si>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</si>
  <si>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</si>
  <si>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</si>
  <si>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</si>
  <si>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</si>
  <si>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</si>
  <si>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</si>
  <si>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</si>
  <si>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</si>
  <si>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</si>
  <si>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</si>
  <si>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</si>
  <si>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</si>
  <si>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</si>
  <si>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</si>
  <si>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</si>
  <si>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</si>
  <si>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</si>
  <si>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</si>
  <si>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</si>
  <si>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</si>
  <si>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</si>
  <si>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</si>
  <si>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</si>
  <si>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</si>
  <si>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</si>
  <si>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</si>
  <si>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</si>
  <si>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</si>
  <si>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</si>
  <si>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</si>
  <si>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</si>
  <si>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</si>
  <si>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</si>
  <si>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</si>
  <si>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</si>
  <si>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</si>
  <si>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</si>
  <si>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</si>
  <si>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</si>
  <si>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</si>
  <si>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</si>
  <si>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</si>
  <si>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</si>
  <si>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</si>
  <si>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</si>
  <si>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</si>
  <si>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</si>
  <si>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</si>
  <si>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</si>
  <si>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</si>
  <si>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</si>
  <si>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</si>
  <si>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</si>
  <si>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</si>
  <si>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</si>
  <si>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</si>
  <si>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</si>
  <si>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</si>
  <si>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</si>
  <si>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</si>
  <si>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</si>
  <si>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</si>
  <si>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</si>
  <si>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</si>
  <si>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</si>
  <si>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</si>
  <si>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</si>
  <si>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</si>
  <si>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</si>
  <si>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</si>
  <si>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</si>
  <si>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</si>
  <si>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</si>
  <si>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</si>
  <si>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</si>
  <si>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</si>
  <si>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</si>
  <si>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</si>
  <si>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</si>
  <si>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</si>
  <si>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</si>
  <si>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</si>
  <si>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</si>
  <si>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</si>
  <si>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</si>
  <si>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</si>
  <si>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</si>
  <si>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</si>
  <si>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</si>
  <si>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</si>
  <si>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</si>
  <si>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</si>
  <si>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</si>
  <si>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</si>
  <si>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</si>
  <si>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</si>
  <si>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</si>
  <si>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</si>
  <si>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</si>
  <si>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</si>
  <si>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</si>
  <si>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</si>
  <si>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</si>
  <si>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</si>
  <si>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</si>
  <si>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</si>
  <si>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</si>
  <si>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</si>
  <si>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</si>
  <si>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</si>
  <si>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</si>
  <si>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</si>
  <si>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</si>
  <si>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</si>
  <si>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</si>
  <si>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</si>
  <si>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</si>
  <si>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</si>
  <si>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</si>
  <si>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</si>
  <si>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</si>
  <si>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</si>
  <si>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</si>
  <si>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</si>
  <si>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</si>
  <si>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</si>
  <si>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</si>
  <si>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</si>
  <si>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</si>
  <si>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</si>
  <si>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</si>
  <si>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</si>
  <si>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</si>
  <si>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</si>
  <si>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</si>
  <si>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</si>
  <si>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</si>
  <si>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</si>
  <si>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</si>
  <si>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</si>
  <si>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</si>
  <si>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</si>
  <si>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</si>
  <si>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</si>
  <si>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</si>
  <si>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</si>
  <si>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</si>
  <si>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</si>
  <si>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</si>
  <si>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</si>
  <si>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</si>
  <si>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</si>
  <si>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</si>
  <si>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</si>
  <si>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</si>
  <si>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</si>
  <si>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</si>
  <si>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</si>
  <si>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</si>
  <si>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</si>
  <si>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</si>
  <si>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</si>
  <si>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</si>
  <si>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</si>
  <si>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</si>
  <si>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</si>
  <si>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</si>
  <si>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</si>
  <si>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</si>
  <si>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</si>
  <si>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</si>
  <si>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</si>
  <si>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</si>
  <si>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</si>
  <si>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</si>
  <si>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</si>
  <si>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</si>
  <si>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</si>
  <si>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</si>
  <si>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</si>
  <si>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</si>
  <si>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</si>
  <si>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</si>
  <si>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</si>
  <si>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</si>
  <si>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</si>
  <si>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</si>
  <si>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</si>
  <si>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</si>
  <si>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</si>
  <si>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</si>
  <si>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</si>
  <si>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</si>
  <si>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</si>
  <si>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</si>
  <si>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</si>
  <si>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</si>
  <si>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</si>
  <si>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</si>
  <si>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</si>
  <si>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</si>
  <si>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</si>
  <si>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</si>
  <si>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</si>
  <si>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</si>
  <si>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</si>
  <si>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</si>
  <si>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</si>
  <si>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</si>
  <si>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</si>
  <si>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</si>
  <si>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</si>
  <si>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</si>
  <si>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</si>
  <si>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</si>
  <si>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</si>
  <si>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</si>
  <si>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</si>
  <si>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</si>
  <si>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</si>
  <si>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</si>
  <si>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</si>
  <si>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</si>
  <si>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</si>
  <si>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</si>
  <si>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</si>
  <si>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</si>
  <si>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</si>
  <si>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</si>
  <si>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</si>
  <si>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</si>
  <si>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</si>
  <si>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</si>
  <si>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</si>
  <si>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</si>
  <si>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</si>
  <si>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</si>
  <si>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</si>
  <si>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</si>
  <si>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</si>
  <si>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</si>
  <si>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</si>
  <si>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</si>
  <si>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</si>
  <si>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</si>
  <si>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</si>
  <si>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</si>
  <si>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</si>
  <si>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</si>
  <si>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</si>
  <si>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</si>
  <si>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</si>
  <si>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</si>
  <si>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</si>
  <si>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</si>
  <si>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</si>
  <si>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</si>
  <si>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</si>
  <si>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</si>
  <si>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</si>
  <si>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</si>
  <si>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</si>
  <si>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</si>
  <si>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</si>
  <si>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</si>
  <si>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</si>
  <si>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</si>
  <si>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</si>
  <si>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</si>
  <si>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</si>
  <si>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</si>
  <si>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</si>
  <si>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</si>
  <si>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</si>
  <si>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</si>
  <si>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</si>
  <si>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</si>
  <si>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</si>
  <si>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</si>
  <si>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</si>
  <si>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</si>
  <si>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</si>
  <si>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</si>
  <si>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</si>
  <si>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</si>
  <si>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</si>
  <si>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</si>
  <si>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</si>
  <si>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</si>
  <si>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</si>
  <si>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</si>
  <si>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</si>
  <si>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</si>
  <si>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</si>
  <si>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</si>
  <si>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</si>
  <si>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</si>
  <si>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</si>
  <si>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</si>
  <si>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</si>
  <si>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</si>
  <si>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</si>
  <si>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</si>
  <si>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</si>
  <si>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</si>
  <si>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</si>
  <si>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</si>
  <si>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</si>
  <si>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</si>
  <si>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</si>
  <si>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</si>
  <si>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</si>
  <si>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</si>
  <si>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</si>
  <si>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</si>
  <si>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</si>
  <si>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</si>
  <si>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</si>
  <si>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</si>
  <si>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</si>
  <si>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</si>
  <si>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</si>
  <si>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</si>
  <si>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</si>
  <si>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</si>
  <si>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</si>
  <si>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</si>
  <si>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</si>
  <si>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</si>
  <si>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</si>
  <si>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</si>
  <si>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</si>
  <si>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</si>
  <si>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</si>
  <si>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</si>
  <si>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</si>
  <si>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</si>
  <si>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</si>
  <si>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</si>
  <si>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</si>
  <si>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</si>
  <si>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</si>
  <si>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</si>
  <si>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</si>
  <si>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</si>
  <si>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</si>
  <si>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</si>
  <si>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</si>
  <si>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</si>
  <si>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</si>
  <si>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</si>
  <si>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</si>
  <si>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</si>
  <si>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</si>
  <si>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</si>
  <si>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</si>
  <si>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</si>
  <si>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</si>
  <si>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</si>
  <si>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</si>
  <si>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</si>
  <si>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</si>
  <si>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</si>
  <si>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</si>
  <si>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</si>
  <si>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</si>
  <si>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</si>
  <si>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</si>
  <si>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</si>
  <si>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</si>
  <si>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</si>
  <si>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</si>
  <si>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</si>
  <si>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</si>
  <si>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</si>
  <si>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</si>
  <si>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</si>
  <si>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</si>
  <si>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</si>
  <si>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</si>
  <si>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</si>
  <si>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</si>
  <si>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</si>
  <si>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</si>
  <si>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</si>
  <si>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</si>
  <si>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</si>
  <si>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</si>
  <si>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</si>
  <si>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</si>
  <si>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</si>
  <si>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</si>
  <si>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</si>
  <si>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</si>
  <si>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</si>
  <si>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</si>
  <si>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</si>
  <si>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</si>
  <si>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</si>
  <si>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</si>
  <si>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</si>
  <si>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</si>
  <si>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</si>
  <si>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</si>
  <si>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</si>
  <si>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</si>
  <si>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</si>
  <si>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</si>
  <si>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</si>
  <si>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</si>
  <si>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</si>
  <si>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</si>
  <si>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</si>
  <si>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</si>
  <si>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</si>
  <si>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</si>
  <si>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</si>
  <si>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</si>
  <si>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</si>
  <si>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</si>
  <si>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</si>
  <si>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</si>
  <si>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</si>
  <si>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</si>
  <si>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</si>
  <si>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</si>
  <si>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</si>
  <si>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</si>
  <si>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</si>
  <si>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</si>
  <si>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</si>
  <si>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</si>
  <si>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</si>
  <si>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</si>
  <si>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</si>
  <si>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</si>
  <si>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</si>
  <si>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</si>
  <si>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</si>
  <si>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</si>
  <si>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</si>
  <si>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</si>
  <si>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</si>
  <si>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</si>
  <si>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</si>
  <si>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</si>
  <si>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</si>
  <si>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</si>
  <si>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</si>
  <si>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</si>
  <si>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</si>
  <si>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</si>
  <si>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</si>
  <si>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</si>
  <si>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</si>
  <si>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</si>
  <si>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</si>
  <si>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</si>
  <si>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</si>
  <si>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</si>
  <si>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</si>
  <si>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</si>
  <si>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</si>
  <si>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</si>
  <si>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</si>
  <si>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</si>
  <si>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</si>
  <si>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</si>
  <si>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</si>
  <si>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</si>
  <si>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</si>
  <si>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</si>
  <si>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</si>
  <si>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</si>
  <si>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</si>
  <si>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</si>
  <si>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</si>
  <si>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</si>
  <si>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</si>
  <si>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</si>
  <si>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</si>
  <si>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</si>
  <si>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</si>
  <si>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</si>
  <si>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</si>
  <si>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</si>
  <si>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</si>
  <si>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</si>
  <si>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</si>
  <si>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</si>
  <si>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</si>
  <si>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</si>
  <si>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</si>
  <si>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</si>
  <si>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</si>
  <si>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</si>
  <si>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</si>
  <si>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</si>
  <si>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</si>
  <si>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</si>
  <si>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</si>
  <si>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</si>
  <si>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</si>
  <si>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</si>
  <si>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</si>
  <si>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</si>
  <si>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</si>
  <si>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</si>
  <si>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</si>
  <si>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</si>
  <si>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</si>
  <si>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</si>
  <si>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</si>
  <si>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</si>
  <si>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</si>
  <si>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</si>
  <si>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</si>
  <si>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</si>
  <si>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</si>
  <si>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</si>
  <si>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</si>
  <si>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</si>
  <si>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</si>
  <si>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</si>
  <si>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</si>
  <si>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</si>
  <si>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</si>
  <si>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</si>
  <si>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</si>
  <si>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</si>
  <si>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</si>
  <si>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</si>
  <si>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</si>
  <si>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</si>
  <si>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</si>
  <si>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</si>
  <si>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</si>
  <si>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</si>
  <si>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</si>
  <si>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</si>
  <si>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</si>
  <si>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</si>
  <si>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</si>
  <si>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</si>
  <si>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</si>
  <si>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</si>
  <si>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</si>
  <si>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</si>
  <si>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</si>
  <si>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</si>
  <si>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</si>
  <si>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</si>
  <si>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</si>
  <si>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</si>
  <si>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</si>
  <si>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</si>
  <si>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</si>
  <si>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</si>
  <si>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</si>
  <si>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</si>
  <si>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</si>
  <si>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</si>
  <si>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</si>
  <si>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</si>
  <si>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</si>
  <si>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</si>
  <si>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</si>
  <si>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</si>
  <si>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</si>
  <si>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</si>
  <si>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</si>
  <si>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</si>
  <si>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</si>
  <si>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</si>
  <si>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</si>
  <si>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</si>
  <si>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</si>
  <si>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</si>
  <si>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</si>
  <si>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</si>
  <si>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</si>
  <si>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</si>
  <si>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</si>
  <si>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</si>
  <si>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</si>
  <si>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</si>
  <si>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</si>
  <si>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</si>
  <si>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</si>
  <si>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</si>
  <si>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</si>
  <si>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</si>
  <si>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</si>
  <si>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</si>
  <si>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</si>
  <si>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</si>
  <si>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</si>
  <si>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</si>
  <si>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</si>
  <si>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</si>
  <si>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</si>
  <si>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</si>
  <si>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</si>
  <si>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</si>
  <si>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</si>
  <si>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</si>
  <si>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</si>
  <si>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</si>
  <si>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</si>
  <si>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</si>
  <si>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</si>
  <si>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</si>
  <si>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</si>
  <si>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</si>
  <si>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</si>
  <si>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</si>
  <si>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</si>
  <si>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</si>
  <si>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</si>
  <si>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</si>
  <si>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</si>
  <si>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</si>
  <si>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</si>
  <si>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</si>
  <si>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</si>
  <si>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</si>
  <si>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</si>
  <si>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</si>
  <si>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</si>
  <si>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</si>
  <si>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</si>
  <si>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</si>
  <si>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</si>
  <si>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</si>
  <si>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</si>
  <si>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</si>
  <si>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</si>
  <si>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</si>
  <si>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</si>
  <si>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</si>
  <si>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</si>
  <si>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</si>
  <si>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</si>
  <si>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</si>
  <si>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</si>
  <si>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</si>
  <si>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</si>
  <si>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</si>
  <si>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</si>
  <si>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</si>
  <si>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</si>
  <si>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</si>
  <si>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</si>
  <si>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</si>
  <si>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</si>
  <si>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</si>
  <si>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</si>
  <si>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</si>
  <si>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</si>
  <si>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</si>
  <si>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</si>
  <si>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</si>
  <si>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</si>
  <si>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</si>
  <si>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</si>
  <si>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</si>
  <si>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</si>
  <si>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</si>
  <si>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</si>
  <si>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</si>
  <si>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</si>
  <si>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</si>
  <si>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</si>
  <si>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</si>
  <si>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</si>
  <si>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</si>
  <si>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</si>
  <si>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</si>
  <si>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</si>
  <si>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</si>
  <si>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</si>
  <si>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</si>
  <si>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</si>
  <si>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</si>
  <si>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</si>
  <si>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</si>
  <si>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</si>
  <si>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</si>
  <si>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</si>
  <si>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</si>
  <si>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</si>
  <si>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</si>
  <si>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</si>
  <si>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</si>
  <si>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</si>
  <si>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</si>
  <si>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</si>
  <si>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</si>
  <si>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</si>
  <si>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</si>
  <si>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</si>
  <si>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</si>
  <si>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</si>
  <si>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</si>
  <si>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</si>
  <si>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</si>
  <si>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</si>
  <si>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</si>
  <si>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</si>
  <si>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</si>
  <si>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</si>
  <si>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</si>
  <si>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</si>
  <si>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</si>
  <si>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</si>
  <si>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</si>
  <si>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</si>
  <si>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</si>
  <si>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</si>
  <si>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</si>
  <si>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</si>
  <si>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</si>
  <si>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</si>
  <si>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</si>
  <si>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</si>
  <si>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</si>
  <si>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</si>
  <si>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</si>
  <si>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</si>
  <si>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</si>
  <si>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</si>
  <si>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</si>
  <si>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</si>
  <si>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</si>
  <si>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</si>
  <si>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</si>
  <si>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</si>
  <si>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</si>
  <si>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</si>
  <si>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</si>
  <si>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</si>
  <si>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</si>
  <si>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</si>
  <si>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</si>
  <si>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</si>
  <si>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</si>
  <si>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</si>
  <si>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</si>
  <si>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</si>
  <si>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</si>
  <si>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</si>
  <si>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</si>
  <si>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</si>
  <si>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</si>
  <si>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</si>
  <si>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</si>
  <si>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</si>
  <si>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</si>
  <si>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</si>
  <si>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</si>
  <si>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</si>
  <si>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</si>
  <si>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</si>
  <si>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</si>
  <si>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</si>
  <si>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</si>
  <si>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</si>
  <si>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</si>
  <si>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</si>
  <si>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</si>
  <si>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</si>
  <si>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</si>
  <si>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</si>
  <si>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</si>
  <si>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</si>
  <si>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</si>
  <si>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</si>
  <si>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</si>
  <si>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</si>
  <si>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</si>
  <si>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</si>
  <si>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</si>
  <si>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</si>
  <si>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</si>
  <si>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</si>
  <si>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</si>
  <si>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</si>
  <si>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</si>
  <si>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</si>
  <si>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</si>
  <si>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</si>
  <si>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</si>
  <si>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</si>
  <si>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</si>
  <si>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</si>
  <si>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</si>
  <si>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</si>
  <si>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</si>
  <si>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</si>
  <si>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</si>
  <si>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</si>
  <si>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</si>
  <si>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</si>
  <si>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</si>
  <si>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</si>
  <si>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</si>
  <si>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</si>
  <si>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</si>
  <si>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</si>
  <si>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</si>
  <si>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</si>
  <si>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</si>
  <si>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</si>
  <si>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</si>
  <si>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</si>
  <si>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</si>
  <si>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</si>
  <si>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</si>
  <si>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</si>
  <si>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</si>
  <si>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</si>
  <si>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</si>
  <si>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</si>
  <si>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</si>
  <si>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</si>
  <si>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</si>
  <si>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</si>
  <si>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</si>
  <si>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</si>
  <si>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</si>
  <si>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</si>
  <si>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</si>
  <si>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</si>
  <si>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</si>
  <si>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</si>
  <si>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</si>
  <si>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</si>
  <si>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</si>
  <si>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</si>
  <si>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</si>
  <si>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</si>
  <si>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</si>
  <si>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</si>
  <si>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</si>
  <si>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</si>
  <si>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</si>
  <si>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</si>
  <si>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</si>
  <si>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</si>
  <si>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</si>
  <si>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</si>
  <si>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</si>
  <si>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</si>
  <si>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</si>
  <si>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</si>
  <si>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</si>
  <si>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</si>
  <si>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</si>
  <si>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</si>
  <si>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</si>
  <si>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</si>
  <si>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</si>
  <si>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</si>
  <si>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</si>
  <si>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</si>
  <si>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</si>
  <si>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</si>
  <si>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</si>
  <si>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</si>
  <si>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</si>
  <si>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</si>
  <si>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</si>
  <si>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</si>
  <si>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</si>
  <si>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</si>
  <si>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</si>
  <si>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</si>
  <si>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</si>
  <si>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</si>
  <si>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</si>
  <si>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</si>
  <si>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</si>
  <si>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</si>
  <si>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</si>
  <si>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</si>
  <si>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</si>
  <si>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</si>
  <si>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</si>
  <si>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</si>
  <si>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</si>
  <si>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</si>
  <si>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</si>
  <si>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</si>
  <si>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</si>
  <si>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</si>
  <si>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</si>
  <si>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</si>
  <si>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</si>
  <si>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</si>
  <si>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</si>
  <si>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</si>
  <si>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</si>
  <si>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</si>
  <si>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</si>
  <si>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</si>
  <si>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</si>
  <si>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</si>
  <si>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</si>
  <si>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</si>
  <si>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</si>
  <si>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</si>
  <si>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</si>
  <si>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</si>
  <si>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</si>
  <si>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</si>
  <si>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</si>
  <si>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</si>
  <si>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</si>
  <si>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</si>
  <si>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</si>
  <si>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</si>
  <si>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</si>
  <si>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</si>
  <si>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</si>
  <si>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</si>
  <si>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</si>
  <si>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</si>
  <si>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</si>
  <si>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</si>
  <si>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</si>
  <si>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</si>
  <si>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</si>
  <si>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</si>
  <si>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</si>
  <si>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</si>
  <si>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</si>
  <si>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</si>
  <si>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</si>
  <si>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</si>
  <si>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</si>
  <si>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</si>
  <si>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</si>
  <si>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</si>
  <si>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</si>
  <si>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</si>
  <si>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</si>
  <si>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</si>
  <si>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</si>
  <si>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</si>
  <si>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</si>
  <si>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</si>
  <si>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</si>
  <si>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</si>
  <si>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</si>
  <si>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</si>
  <si>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</si>
  <si>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</si>
  <si>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</si>
  <si>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</si>
  <si>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</si>
  <si>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</si>
  <si>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</si>
  <si>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</si>
  <si>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</si>
  <si>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</si>
  <si>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</si>
  <si>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</si>
  <si>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</si>
  <si>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</si>
  <si>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</si>
  <si>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</si>
  <si>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</si>
  <si>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</si>
  <si>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</si>
  <si>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</si>
  <si>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</si>
  <si>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</si>
  <si>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</si>
  <si>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</si>
  <si>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</si>
  <si>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</si>
  <si>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</si>
  <si>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</si>
  <si>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</si>
  <si>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</si>
  <si>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</si>
  <si>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</si>
  <si>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</si>
  <si>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</si>
  <si>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</si>
  <si>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</si>
  <si>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</si>
  <si>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</si>
  <si>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</si>
  <si>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</si>
  <si>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</si>
  <si>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</si>
  <si>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</si>
  <si>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</si>
  <si>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</si>
  <si>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</si>
  <si>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</si>
  <si>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</si>
  <si>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</si>
  <si>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</si>
  <si>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</si>
  <si>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</si>
  <si>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</si>
  <si>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</si>
  <si>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</si>
  <si>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</si>
  <si>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</si>
  <si>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</si>
  <si>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</si>
  <si>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</si>
  <si>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</si>
  <si>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</si>
  <si>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</si>
  <si>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</si>
  <si>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</si>
  <si>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</si>
  <si>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</si>
  <si>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</si>
  <si>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</si>
  <si>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</si>
  <si>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</si>
  <si>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</si>
  <si>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</si>
  <si>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</si>
  <si>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</si>
  <si>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</si>
  <si>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</si>
  <si>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</si>
  <si>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</si>
  <si>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</si>
  <si>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</si>
  <si>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</si>
  <si>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</si>
  <si>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</si>
  <si>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</si>
  <si>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</si>
  <si>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</si>
  <si>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</si>
  <si>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</si>
  <si>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</si>
  <si>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</si>
  <si>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</si>
  <si>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</si>
  <si>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</si>
  <si>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</si>
  <si>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</si>
  <si>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</si>
  <si>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</si>
  <si>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</si>
  <si>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</si>
  <si>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</si>
  <si>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</si>
  <si>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</si>
  <si>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</si>
  <si>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</si>
  <si>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</si>
  <si>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</si>
  <si>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</si>
  <si>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</si>
  <si>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</si>
  <si>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</si>
  <si>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</si>
  <si>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</si>
  <si>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</si>
  <si>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</si>
  <si>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</si>
  <si>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</si>
  <si>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</si>
  <si>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</si>
  <si>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</si>
  <si>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</si>
  <si>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</si>
  <si>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</si>
  <si>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</si>
  <si>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</si>
  <si>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</si>
  <si>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</si>
  <si>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</si>
  <si>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</si>
  <si>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</si>
  <si>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</si>
  <si>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</si>
  <si>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</si>
  <si>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</si>
  <si>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</si>
  <si>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</si>
  <si>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</si>
  <si>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</si>
  <si>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</si>
  <si>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</si>
  <si>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</si>
  <si>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</si>
  <si>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</si>
  <si>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</si>
  <si>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</si>
  <si>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</si>
  <si>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</si>
  <si>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</si>
  <si>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</si>
  <si>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</si>
  <si>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</si>
  <si>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</si>
  <si>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</si>
  <si>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</si>
  <si>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</si>
  <si>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</si>
  <si>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</si>
  <si>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</si>
  <si>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</si>
  <si>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</si>
  <si>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</si>
  <si>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</si>
  <si>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</si>
  <si>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</si>
  <si>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</si>
  <si>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</si>
  <si>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</si>
  <si>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</si>
  <si>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</si>
  <si>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</si>
  <si>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</si>
  <si>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</si>
  <si>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</si>
  <si>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</si>
  <si>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</si>
  <si>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</si>
  <si>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</si>
  <si>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</si>
  <si>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</si>
  <si>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</si>
  <si>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</si>
  <si>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</si>
  <si>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</si>
  <si>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</si>
  <si>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</si>
  <si>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</si>
  <si>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</si>
  <si>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</si>
  <si>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</si>
  <si>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</si>
  <si>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</si>
  <si>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</si>
  <si>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</si>
  <si>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</si>
  <si>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</si>
  <si>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</si>
  <si>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</si>
  <si>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</si>
  <si>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</si>
  <si>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</si>
  <si>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</si>
  <si>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</si>
  <si>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</si>
  <si>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</si>
  <si>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</si>
  <si>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</si>
  <si>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</si>
  <si>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</si>
  <si>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</si>
  <si>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</si>
  <si>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</si>
  <si>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</si>
  <si>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</si>
  <si>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</si>
  <si>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</si>
  <si>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</si>
  <si>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</si>
  <si>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</si>
  <si>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</si>
  <si>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</si>
  <si>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</si>
  <si>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</si>
  <si>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</si>
  <si>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</si>
  <si>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</si>
  <si>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</si>
  <si>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</si>
  <si>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</si>
  <si>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</si>
  <si>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</si>
  <si>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</si>
  <si>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</si>
  <si>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</si>
  <si>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</si>
  <si>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</si>
  <si>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</si>
  <si>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</si>
  <si>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</si>
  <si>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</si>
  <si>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</si>
  <si>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</si>
  <si>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</si>
  <si>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</si>
  <si>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</si>
  <si>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</si>
  <si>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</si>
  <si>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</si>
  <si>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</si>
  <si>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</si>
  <si>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</si>
  <si>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</si>
  <si>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</si>
  <si>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</si>
  <si>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</si>
  <si>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</si>
  <si>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</si>
  <si>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</si>
  <si>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</si>
  <si>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</si>
  <si>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</si>
  <si>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</si>
  <si>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</si>
  <si>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</si>
  <si>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</si>
  <si>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</si>
  <si>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</si>
  <si>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</si>
  <si>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</si>
  <si>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</si>
  <si>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</si>
  <si>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</si>
  <si>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</si>
  <si>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</si>
  <si>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</si>
  <si>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</si>
  <si>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</si>
  <si>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</si>
  <si>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</si>
  <si>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</si>
  <si>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</si>
  <si>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</si>
  <si>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</si>
  <si>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</si>
  <si>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</si>
  <si>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</si>
  <si>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</si>
  <si>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</si>
  <si>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</si>
  <si>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</si>
  <si>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</si>
  <si>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</si>
  <si>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</si>
  <si>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</si>
  <si>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</si>
  <si>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</si>
  <si>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</si>
  <si>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</si>
  <si>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</si>
  <si>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</si>
  <si>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</si>
  <si>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</si>
  <si>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</si>
  <si>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</si>
  <si>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</si>
  <si>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</si>
  <si>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</si>
  <si>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</si>
  <si>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</si>
  <si>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</si>
  <si>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</si>
  <si>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</si>
  <si>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</si>
  <si>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</si>
  <si>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</si>
  <si>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</si>
  <si>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</si>
  <si>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</si>
  <si>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</si>
  <si>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</si>
  <si>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</si>
  <si>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</si>
  <si>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</si>
  <si>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</si>
  <si>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</si>
  <si>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</si>
  <si>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</si>
  <si>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</si>
  <si>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</si>
  <si>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</si>
  <si>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</si>
  <si>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</si>
  <si>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</si>
  <si>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</si>
  <si>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</si>
  <si>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</si>
  <si>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</si>
  <si>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</si>
  <si>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</si>
  <si>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</si>
  <si>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</si>
  <si>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</si>
  <si>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</si>
  <si>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</si>
  <si>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</si>
  <si>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</si>
  <si>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</si>
  <si>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</si>
  <si>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</si>
  <si>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</si>
  <si>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</si>
  <si>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</si>
  <si>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</si>
  <si>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</si>
  <si>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</si>
  <si>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</si>
  <si>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</si>
  <si>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</si>
  <si>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</si>
  <si>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</si>
  <si>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</si>
  <si>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</si>
  <si>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</si>
  <si>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</si>
  <si>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</si>
  <si>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</si>
  <si>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</si>
  <si>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</si>
  <si>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</si>
  <si>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</si>
  <si>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</si>
  <si>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</si>
  <si>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</si>
  <si>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</si>
  <si>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</si>
  <si>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</si>
  <si>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</si>
  <si>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</si>
  <si>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</si>
  <si>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</si>
  <si>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</si>
  <si>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</si>
  <si>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</si>
  <si>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</si>
  <si>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</si>
  <si>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</si>
  <si>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</si>
  <si>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</si>
  <si>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</si>
  <si>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</si>
  <si>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</si>
  <si>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</si>
  <si>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</si>
  <si>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</si>
  <si>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</si>
  <si>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</si>
  <si>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</si>
  <si>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</si>
  <si>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</si>
  <si>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</si>
  <si>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</si>
  <si>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</si>
  <si>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</si>
  <si>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</si>
  <si>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</si>
  <si>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</si>
  <si>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</si>
  <si>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</si>
  <si>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</si>
  <si>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</si>
  <si>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</si>
  <si>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</si>
  <si>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</si>
  <si>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</si>
  <si>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</si>
  <si>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</si>
  <si>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</si>
  <si>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</si>
  <si>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</si>
  <si>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</si>
  <si>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</si>
  <si>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</si>
  <si>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</si>
  <si>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</si>
  <si>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</si>
  <si>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</si>
  <si>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</si>
  <si>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</si>
  <si>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</si>
  <si>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</si>
  <si>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</si>
  <si>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</si>
  <si>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</si>
  <si>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</si>
  <si>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</si>
  <si>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</si>
  <si>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</si>
  <si>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</si>
  <si>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</si>
  <si>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</si>
  <si>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</si>
  <si>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</si>
  <si>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</si>
  <si>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</si>
  <si>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</si>
  <si>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</si>
  <si>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</si>
  <si>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</si>
  <si>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</si>
  <si>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</si>
  <si>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</si>
  <si>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</si>
  <si>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</si>
  <si>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</si>
  <si>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</si>
  <si>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</si>
  <si>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</si>
  <si>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</si>
  <si>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</si>
  <si>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</si>
  <si>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</si>
  <si>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</si>
  <si>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</si>
  <si>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</si>
  <si>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</si>
  <si>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</si>
  <si>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</si>
  <si>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</si>
  <si>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</si>
  <si>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</si>
  <si>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</si>
  <si>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</si>
  <si>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</si>
  <si>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</si>
  <si>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</si>
  <si>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</si>
  <si>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</si>
  <si>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</si>
  <si>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</si>
  <si>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</si>
  <si>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</si>
  <si>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</si>
  <si>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</si>
  <si>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</si>
  <si>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</si>
  <si>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</si>
  <si>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</si>
  <si>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</si>
  <si>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</si>
  <si>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</si>
  <si>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</si>
  <si>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</si>
  <si>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</si>
  <si>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</si>
  <si>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</si>
  <si>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</si>
  <si>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</si>
  <si>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</si>
  <si>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</si>
  <si>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</si>
  <si>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</si>
  <si>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</si>
  <si>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</si>
  <si>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</si>
  <si>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</si>
  <si>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</si>
  <si>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</si>
  <si>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</si>
  <si>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</si>
  <si>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</si>
  <si>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</si>
  <si>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</si>
  <si>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</si>
  <si>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</si>
  <si>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</si>
  <si>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</si>
  <si>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</si>
  <si>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</si>
  <si>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</si>
  <si>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</si>
  <si>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</si>
  <si>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</si>
  <si>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</si>
  <si>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</si>
  <si>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</si>
  <si>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</si>
  <si>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</si>
  <si>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</si>
  <si>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</si>
  <si>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</si>
  <si>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</si>
  <si>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</si>
  <si>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</si>
  <si>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</si>
  <si>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</si>
  <si>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</si>
  <si>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</si>
  <si>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</si>
  <si>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</si>
  <si>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</si>
  <si>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</si>
  <si>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</si>
  <si>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</si>
  <si>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</si>
  <si>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</si>
  <si>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</si>
  <si>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</si>
  <si>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</si>
  <si>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</si>
  <si>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</si>
  <si>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</si>
  <si>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</si>
  <si>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</si>
  <si>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</si>
  <si>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</si>
  <si>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</si>
  <si>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</si>
  <si>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</si>
  <si>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</si>
  <si>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</si>
  <si>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</si>
  <si>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</si>
  <si>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</si>
  <si>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</si>
  <si>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</si>
  <si>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</si>
  <si>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</si>
  <si>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</si>
  <si>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</si>
  <si>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</si>
  <si>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</si>
  <si>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</si>
  <si>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</si>
  <si>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</si>
  <si>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</si>
  <si>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</si>
  <si>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</si>
  <si>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</si>
  <si>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</si>
  <si>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</si>
  <si>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</si>
  <si>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</si>
  <si>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</si>
  <si>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</si>
  <si>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</si>
  <si>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</si>
  <si>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</si>
  <si>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</si>
  <si>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</si>
  <si>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</si>
  <si>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</si>
  <si>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</si>
  <si>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</si>
  <si>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</si>
  <si>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</si>
  <si>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</si>
  <si>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</si>
  <si>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</si>
  <si>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</si>
  <si>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</si>
  <si>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</si>
  <si>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</si>
  <si>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</si>
  <si>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</si>
  <si>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</si>
  <si>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</si>
  <si>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</si>
  <si>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</si>
  <si>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</si>
  <si>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</si>
  <si>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</si>
  <si>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</si>
  <si>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</si>
  <si>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</si>
  <si>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</si>
  <si>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</si>
  <si>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</si>
  <si>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</si>
  <si>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</si>
  <si>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</si>
  <si>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</si>
  <si>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</si>
  <si>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</si>
  <si>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</si>
  <si>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</si>
  <si>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</si>
  <si>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</si>
  <si>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</si>
  <si>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</si>
  <si>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</si>
  <si>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</si>
  <si>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</si>
  <si>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</si>
  <si>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</si>
  <si>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</si>
  <si>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</si>
  <si>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</si>
  <si>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</si>
  <si>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</si>
  <si>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</si>
  <si>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</si>
  <si>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</si>
  <si>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</si>
  <si>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</si>
  <si>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</si>
  <si>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</si>
  <si>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</si>
  <si>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</si>
  <si>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</si>
  <si>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</si>
  <si>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</si>
  <si>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</si>
  <si>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</si>
  <si>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</si>
  <si>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</si>
  <si>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</si>
  <si>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</si>
  <si>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</si>
  <si>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</si>
  <si>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</si>
  <si>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</si>
  <si>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</si>
  <si>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</si>
  <si>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</si>
  <si>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</si>
  <si>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</si>
  <si>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</si>
  <si>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</si>
  <si>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</si>
  <si>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</si>
  <si>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</si>
  <si>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</si>
  <si>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</si>
  <si>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</si>
  <si>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</si>
  <si>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</si>
  <si>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</si>
  <si>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</si>
  <si>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</si>
  <si>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</si>
  <si>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</si>
  <si>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</si>
  <si>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</si>
  <si>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</si>
  <si>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</si>
  <si>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</si>
  <si>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</si>
  <si>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</si>
  <si>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</si>
  <si>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</si>
  <si>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</si>
  <si>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</si>
  <si>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</si>
  <si>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</si>
  <si>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</si>
  <si>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</si>
  <si>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</si>
  <si>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</si>
  <si>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</si>
  <si>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</si>
  <si>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</si>
  <si>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</si>
  <si>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</si>
  <si>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</si>
  <si>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</si>
  <si>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</si>
  <si>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</si>
  <si>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</si>
  <si>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</si>
  <si>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</si>
  <si>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</si>
  <si>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</si>
  <si>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</si>
  <si>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</si>
  <si>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</si>
  <si>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</si>
  <si>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</si>
  <si>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</si>
  <si>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</si>
  <si>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</si>
  <si>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</si>
  <si>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</si>
  <si>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</si>
  <si>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</si>
  <si>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</si>
  <si>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</si>
  <si>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</si>
  <si>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</si>
  <si>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</si>
  <si>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</si>
  <si>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</si>
  <si>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</si>
  <si>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</si>
  <si>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</si>
  <si>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</si>
  <si>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</si>
  <si>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</si>
  <si>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</si>
  <si>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</si>
  <si>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</si>
  <si>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</si>
  <si>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</si>
  <si>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</si>
  <si>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</si>
  <si>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</si>
  <si>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</si>
  <si>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</si>
  <si>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</si>
  <si>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</si>
  <si>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</si>
  <si>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</si>
  <si>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</si>
  <si>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</si>
  <si>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</si>
  <si>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</si>
  <si>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</si>
  <si>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</si>
  <si>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</si>
  <si>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</si>
  <si>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</si>
  <si>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</si>
  <si>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</si>
  <si>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</si>
  <si>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</si>
  <si>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</si>
  <si>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</si>
  <si>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</si>
  <si>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</si>
  <si>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</si>
  <si>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</si>
  <si>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</si>
  <si>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</si>
  <si>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</si>
  <si>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</si>
  <si>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</si>
  <si>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</si>
  <si>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</si>
  <si>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</si>
  <si>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</si>
  <si>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</si>
  <si>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</si>
  <si>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</si>
  <si>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</si>
  <si>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</si>
  <si>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</si>
  <si>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</si>
  <si>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</si>
  <si>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</si>
  <si>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</si>
  <si>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</si>
  <si>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</si>
  <si>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</si>
  <si>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</si>
  <si>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</si>
  <si>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</si>
  <si>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</si>
  <si>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</si>
  <si>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</si>
  <si>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</si>
  <si>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</si>
  <si>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</si>
  <si>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</si>
  <si>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</si>
  <si>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</si>
  <si>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</si>
  <si>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</si>
  <si>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</si>
  <si>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</si>
  <si>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</si>
  <si>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</si>
  <si>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</si>
  <si>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</si>
  <si>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</si>
  <si>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</si>
  <si>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</si>
  <si>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</si>
  <si>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</si>
  <si>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</si>
  <si>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</si>
  <si>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</si>
  <si>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</si>
  <si>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</si>
  <si>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</si>
  <si>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</si>
  <si>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</si>
  <si>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</si>
  <si>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</si>
  <si>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</si>
  <si>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</si>
  <si>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</si>
  <si>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</si>
  <si>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</si>
  <si>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</si>
  <si>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</si>
  <si>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</si>
  <si>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</si>
  <si>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</si>
  <si>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</si>
  <si>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</si>
  <si>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</si>
  <si>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</si>
  <si>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</si>
  <si>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</si>
  <si>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</si>
  <si>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</si>
  <si>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</si>
  <si>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</si>
  <si>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</si>
  <si>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</si>
  <si>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</si>
  <si>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</si>
  <si>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</si>
  <si>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</si>
  <si>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</si>
  <si>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</si>
  <si>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</si>
  <si>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</si>
  <si>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</si>
  <si>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</si>
  <si>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</si>
  <si>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</si>
  <si>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</si>
  <si>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</si>
  <si>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</si>
  <si>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</si>
  <si>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</si>
  <si>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</si>
  <si>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</si>
  <si>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</si>
  <si>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</si>
  <si>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</si>
  <si>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</si>
  <si>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</si>
  <si>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</si>
  <si>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</si>
  <si>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</si>
  <si>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</si>
  <si>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</si>
  <si>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</si>
  <si>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</si>
  <si>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</si>
  <si>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</si>
  <si>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</si>
  <si>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</si>
  <si>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</si>
  <si>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</si>
  <si>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</si>
  <si>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</si>
  <si>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</si>
  <si>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</si>
  <si>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</si>
  <si>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</si>
  <si>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</si>
  <si>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</si>
  <si>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</si>
  <si>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</si>
  <si>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</si>
  <si>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</si>
  <si>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</si>
  <si>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</si>
  <si>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</si>
  <si>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</si>
  <si>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</si>
  <si>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</si>
  <si>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</si>
  <si>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</si>
  <si>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</si>
  <si>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</si>
  <si>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</si>
  <si>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</si>
  <si>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</si>
  <si>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</si>
  <si>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</si>
  <si>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</si>
  <si>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</si>
  <si>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</si>
  <si>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</si>
  <si>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</si>
  <si>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</si>
  <si>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</si>
  <si>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</si>
  <si>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</si>
  <si>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</si>
  <si>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</si>
  <si>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</si>
  <si>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</si>
  <si>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</si>
  <si>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</si>
  <si>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</si>
  <si>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</si>
  <si>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</si>
  <si>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</si>
  <si>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</si>
  <si>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</si>
  <si>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</si>
  <si>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</si>
  <si>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</si>
  <si>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</si>
  <si>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</si>
  <si>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</si>
  <si>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</si>
  <si>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</si>
  <si>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</si>
  <si>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</si>
  <si>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</si>
  <si>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</si>
  <si>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</si>
  <si>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</si>
  <si>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</si>
  <si>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</si>
  <si>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</si>
  <si>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</si>
  <si>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</si>
  <si>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</si>
  <si>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</si>
  <si>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</si>
  <si>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</si>
  <si>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</si>
  <si>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</si>
  <si>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</si>
  <si>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</si>
  <si>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</si>
  <si>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</si>
  <si>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</si>
  <si>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</si>
  <si>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</si>
  <si>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</si>
  <si>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</si>
  <si>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</si>
  <si>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</si>
  <si>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</si>
  <si>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</si>
  <si>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</si>
  <si>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</si>
  <si>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</si>
  <si>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</si>
  <si>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</si>
  <si>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</si>
  <si>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</si>
  <si>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</si>
  <si>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</si>
  <si>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</si>
  <si>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</si>
  <si>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</si>
  <si>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</si>
  <si>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</si>
  <si>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</si>
  <si>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</si>
  <si>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</si>
  <si>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</si>
  <si>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</si>
  <si>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</si>
  <si>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</si>
  <si>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</si>
  <si>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</si>
  <si>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</si>
  <si>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</si>
  <si>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</si>
  <si>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</si>
  <si>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</si>
  <si>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</si>
  <si>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</si>
  <si>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</si>
  <si>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</si>
  <si>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</si>
  <si>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</si>
  <si>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</si>
  <si>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</si>
  <si>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</si>
  <si>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</si>
  <si>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</si>
  <si>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</si>
  <si>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</si>
  <si>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</si>
  <si>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</si>
  <si>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</si>
  <si>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</si>
  <si>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</si>
  <si>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</si>
  <si>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</si>
  <si>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</si>
  <si>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</si>
  <si>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</si>
  <si>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</si>
  <si>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</si>
  <si>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</si>
  <si>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</si>
  <si>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</si>
  <si>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</si>
  <si>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</si>
  <si>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</si>
  <si>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</si>
  <si>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</si>
  <si>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</si>
  <si>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</si>
  <si>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</si>
  <si>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</si>
  <si>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</si>
  <si>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</si>
  <si>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</si>
  <si>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</si>
  <si>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</si>
  <si>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</si>
  <si>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</si>
  <si>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</si>
  <si>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</si>
  <si>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</si>
  <si>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</si>
  <si>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</si>
  <si>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</si>
  <si>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</si>
  <si>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</si>
  <si>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</si>
  <si>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</si>
  <si>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</si>
  <si>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</si>
  <si>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</si>
  <si>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</si>
  <si>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</si>
  <si>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</si>
  <si>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</si>
  <si>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</si>
  <si>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</si>
  <si>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</si>
  <si>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</si>
  <si>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</si>
  <si>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</si>
  <si>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</si>
  <si>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</si>
  <si>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</si>
  <si>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</si>
  <si>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</si>
  <si>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</si>
  <si>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</si>
  <si>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</si>
  <si>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</si>
  <si>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</si>
  <si>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</si>
  <si>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</si>
  <si>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</si>
  <si>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</si>
  <si>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</si>
  <si>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</si>
  <si>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</si>
  <si>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</si>
  <si>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</si>
  <si>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</si>
  <si>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</si>
  <si>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</si>
  <si>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</si>
  <si>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</si>
  <si>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</si>
  <si>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</si>
  <si>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</si>
  <si>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</si>
  <si>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</si>
  <si>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</si>
  <si>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</si>
  <si>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</si>
  <si>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</si>
  <si>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</si>
  <si>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</si>
  <si>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</si>
  <si>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</si>
  <si>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</si>
  <si>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</si>
  <si>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</si>
  <si>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</si>
  <si>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</si>
  <si>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</si>
  <si>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</si>
  <si>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</si>
  <si>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</si>
  <si>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</si>
  <si>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</si>
  <si>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</si>
  <si>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</si>
  <si>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</si>
  <si>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</si>
  <si>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</si>
  <si>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</si>
  <si>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</si>
  <si>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</si>
  <si>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</si>
  <si>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</si>
  <si>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</si>
  <si>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</si>
  <si>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</si>
  <si>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</si>
  <si>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</si>
  <si>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</si>
  <si>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</si>
  <si>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</si>
  <si>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</si>
  <si>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</si>
  <si>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</si>
  <si>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</si>
  <si>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</si>
  <si>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</si>
  <si>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</si>
  <si>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</si>
  <si>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</si>
  <si>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</si>
  <si>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</si>
  <si>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</si>
  <si>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</si>
  <si>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</si>
  <si>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</si>
  <si>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</si>
  <si>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</si>
  <si>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</si>
  <si>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</si>
  <si>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</si>
  <si>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</si>
  <si>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</si>
  <si>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</si>
  <si>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</si>
  <si>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</si>
  <si>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</si>
  <si>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</si>
  <si>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</si>
  <si>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</si>
  <si>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</si>
  <si>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</si>
  <si>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</si>
  <si>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</si>
  <si>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</si>
  <si>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</si>
  <si>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</si>
  <si>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</si>
  <si>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</si>
  <si>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</si>
  <si>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</si>
  <si>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</si>
  <si>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</si>
  <si>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</si>
  <si>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</si>
  <si>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</si>
  <si>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</si>
  <si>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</si>
  <si>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</si>
  <si>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</si>
  <si>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</si>
  <si>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</si>
  <si>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</si>
  <si>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</si>
  <si>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</si>
  <si>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</si>
  <si>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</si>
  <si>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</si>
  <si>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</si>
  <si>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</si>
  <si>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</si>
  <si>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</si>
  <si>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</si>
  <si>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</si>
  <si>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</si>
  <si>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</si>
  <si>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</si>
  <si>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</si>
  <si>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</si>
  <si>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</si>
  <si>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</si>
  <si>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</si>
  <si>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</si>
  <si>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</si>
  <si>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</si>
  <si>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</si>
  <si>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</si>
  <si>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</si>
  <si>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</si>
  <si>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</si>
  <si>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</si>
  <si>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</si>
  <si>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</si>
  <si>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</si>
  <si>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</si>
  <si>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</si>
  <si>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</si>
  <si>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</si>
  <si>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</si>
  <si>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</si>
  <si>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</si>
  <si>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</si>
  <si>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</si>
  <si>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</si>
  <si>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</si>
  <si>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</si>
  <si>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</si>
  <si>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</si>
  <si>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</si>
  <si>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</si>
  <si>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</si>
  <si>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</si>
  <si>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</si>
  <si>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</si>
  <si>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</si>
  <si>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</si>
  <si>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</si>
  <si>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</si>
  <si>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</si>
  <si>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</si>
  <si>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</si>
  <si>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</si>
  <si>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</si>
  <si>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</si>
  <si>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</si>
  <si>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</si>
  <si>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</si>
  <si>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</si>
  <si>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</si>
  <si>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</si>
  <si>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</si>
  <si>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</si>
  <si>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</si>
  <si>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</si>
  <si>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</si>
  <si>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</si>
  <si>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</si>
  <si>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</si>
  <si>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</si>
  <si>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</si>
  <si>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</si>
  <si>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</si>
  <si>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</si>
  <si>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</si>
  <si>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</si>
  <si>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</si>
  <si>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</si>
  <si>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</si>
  <si>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</si>
  <si>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</si>
  <si>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</si>
  <si>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</si>
  <si>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</si>
  <si>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</si>
  <si>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</si>
  <si>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</si>
  <si>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</si>
  <si>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</si>
  <si>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</si>
  <si>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</si>
  <si>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</si>
  <si>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</si>
  <si>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</si>
  <si>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</si>
  <si>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</si>
  <si>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</si>
  <si>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</si>
  <si>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</si>
  <si>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</si>
  <si>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</si>
  <si>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</si>
  <si>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</si>
  <si>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</si>
  <si>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</si>
  <si>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</si>
  <si>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</si>
  <si>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</si>
  <si>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</si>
  <si>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</si>
  <si>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</si>
  <si>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</si>
  <si>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</si>
  <si>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</si>
  <si>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</si>
  <si>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</si>
  <si>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</si>
  <si>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</si>
  <si>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</si>
  <si>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</si>
  <si>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</si>
  <si>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</si>
  <si>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</si>
  <si>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</si>
  <si>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</si>
  <si>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</si>
  <si>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</si>
  <si>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</si>
  <si>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</si>
  <si>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</si>
  <si>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</si>
  <si>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</si>
  <si>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</si>
  <si>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</si>
  <si>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</si>
  <si>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</si>
  <si>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</si>
  <si>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</si>
  <si>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</si>
  <si>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</si>
  <si>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</si>
  <si>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</si>
  <si>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</si>
  <si>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</si>
  <si>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</si>
  <si>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</si>
  <si>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</si>
  <si>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</si>
  <si>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</si>
  <si>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</si>
  <si>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</si>
  <si>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</si>
  <si>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</si>
  <si>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</si>
  <si>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</si>
  <si>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</si>
  <si>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</si>
  <si>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</si>
  <si>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</si>
  <si>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</si>
  <si>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</si>
  <si>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</si>
  <si>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</si>
  <si>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</si>
  <si>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</si>
  <si>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</si>
  <si>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</si>
  <si>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</si>
  <si>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</si>
  <si>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</si>
  <si>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</si>
  <si>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</si>
  <si>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</si>
  <si>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</si>
  <si>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</si>
  <si>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</si>
  <si>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</si>
  <si>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</si>
  <si>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</si>
  <si>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</si>
  <si>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</si>
  <si>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</si>
  <si>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</si>
  <si>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</si>
  <si>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</si>
  <si>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</si>
  <si>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</si>
  <si>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</si>
  <si>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</si>
  <si>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</si>
  <si>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</si>
  <si>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</si>
  <si>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</si>
  <si>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</si>
  <si>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</si>
  <si>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</si>
  <si>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</si>
  <si>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</si>
  <si>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</si>
  <si>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</si>
  <si>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</si>
  <si>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</si>
  <si>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</si>
  <si>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</si>
  <si>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</si>
  <si>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</si>
  <si>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</si>
  <si>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</si>
  <si>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</si>
  <si>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</si>
  <si>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</si>
  <si>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</si>
  <si>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</si>
  <si>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</si>
  <si>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</si>
  <si>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</si>
  <si>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</si>
  <si>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</si>
  <si>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</si>
  <si>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</si>
  <si>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</si>
  <si>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</si>
  <si>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</si>
  <si>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</si>
  <si>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</si>
  <si>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</si>
  <si>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</si>
  <si>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</si>
  <si>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</si>
  <si>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</si>
  <si>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</si>
  <si>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</si>
  <si>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</si>
  <si>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</si>
  <si>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</si>
  <si>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</si>
  <si>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</si>
  <si>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</si>
  <si>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</si>
  <si>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</si>
  <si>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</si>
  <si>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</si>
  <si>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</si>
  <si>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</si>
  <si>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</si>
  <si>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</si>
  <si>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</si>
  <si>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</si>
  <si>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</si>
  <si>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</si>
  <si>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</si>
  <si>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</si>
  <si>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</si>
  <si>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</si>
  <si>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</si>
  <si>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</si>
  <si>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</si>
  <si>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</si>
  <si>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</si>
  <si>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</si>
  <si>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</si>
  <si>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</si>
  <si>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</si>
  <si>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</si>
  <si>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</si>
  <si>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</si>
  <si>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</si>
  <si>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</si>
  <si>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</si>
  <si>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</si>
  <si>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</si>
  <si>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</si>
  <si>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</si>
  <si>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</si>
  <si>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</si>
  <si>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</si>
  <si>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</si>
  <si>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</si>
  <si>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</si>
  <si>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</si>
  <si>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</si>
  <si>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</si>
  <si>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</si>
  <si>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</si>
  <si>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</si>
  <si>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</si>
  <si>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</si>
  <si>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</si>
  <si>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</si>
  <si>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</si>
  <si>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</si>
  <si>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</si>
  <si>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</si>
  <si>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</si>
  <si>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</si>
  <si>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</si>
  <si>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</si>
  <si>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</si>
  <si>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</si>
  <si>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</si>
  <si>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</si>
  <si>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</si>
  <si>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</si>
  <si>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</si>
  <si>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</si>
  <si>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</si>
  <si>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</si>
  <si>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</si>
  <si>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</si>
  <si>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</si>
  <si>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</si>
  <si>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</si>
  <si>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</si>
  <si>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</si>
  <si>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</si>
  <si>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</si>
  <si>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</si>
  <si>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</si>
  <si>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</si>
  <si>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</si>
  <si>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</si>
  <si>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</si>
  <si>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</si>
  <si>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</si>
  <si>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</si>
  <si>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</si>
  <si>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</si>
  <si>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</si>
  <si>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</si>
  <si>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</si>
  <si>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</si>
  <si>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</si>
  <si>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</si>
  <si>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</si>
  <si>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</si>
  <si>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</si>
  <si>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</si>
  <si>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</si>
  <si>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</si>
  <si>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</si>
  <si>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</si>
  <si>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</si>
  <si>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</si>
  <si>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</si>
  <si>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</si>
  <si>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</si>
  <si>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</si>
  <si>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</si>
  <si>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</si>
  <si>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</si>
  <si>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</si>
  <si>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</si>
  <si>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</si>
  <si>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</si>
  <si>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</si>
  <si>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</si>
  <si>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</si>
  <si>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</si>
  <si>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</si>
  <si>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</si>
  <si>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</si>
  <si>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</si>
  <si>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</si>
  <si>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</si>
  <si>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</si>
  <si>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</si>
  <si>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</si>
  <si>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</si>
  <si>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</si>
  <si>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</si>
  <si>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</si>
  <si>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</si>
  <si>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</si>
  <si>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</si>
  <si>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</si>
  <si>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</si>
  <si>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</si>
  <si>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</si>
  <si>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</si>
  <si>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</si>
  <si>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</si>
  <si>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</si>
  <si>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</si>
  <si>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</si>
  <si>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</si>
  <si>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</si>
  <si>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</si>
  <si>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</si>
  <si>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</si>
  <si>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</si>
  <si>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</si>
  <si>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</si>
  <si>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</si>
  <si>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</si>
  <si>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</si>
  <si>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</si>
  <si>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</si>
  <si>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</si>
  <si>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</si>
  <si>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</si>
  <si>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</si>
  <si>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</si>
  <si>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</si>
  <si>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</si>
  <si>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</si>
  <si>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</si>
  <si>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</si>
  <si>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</si>
  <si>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</si>
  <si>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</si>
  <si>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</si>
  <si>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</si>
  <si>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</si>
  <si>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</si>
  <si>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</si>
  <si>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</si>
  <si>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</si>
  <si>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</si>
  <si>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</si>
  <si>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</si>
  <si>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</si>
  <si>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</si>
  <si>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</si>
  <si>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</si>
  <si>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</si>
  <si>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</si>
  <si>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</si>
  <si>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</si>
  <si>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</si>
  <si>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</si>
  <si>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</si>
  <si>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</si>
  <si>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</si>
  <si>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</si>
  <si>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</si>
  <si>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</si>
  <si>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</si>
  <si>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</si>
  <si>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</si>
  <si>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</si>
  <si>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</si>
  <si>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</si>
  <si>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</si>
  <si>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</si>
  <si>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</si>
  <si>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</si>
  <si>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</si>
  <si>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</si>
  <si>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</si>
  <si>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</si>
  <si>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</si>
  <si>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</si>
  <si>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</si>
  <si>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</si>
  <si>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</si>
  <si>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</si>
  <si>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</si>
  <si>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</si>
  <si>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</si>
  <si>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</si>
  <si>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</si>
  <si>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</si>
  <si>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</si>
  <si>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</si>
  <si>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</si>
  <si>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</si>
  <si>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</si>
  <si>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</si>
  <si>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</si>
  <si>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</si>
  <si>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</si>
  <si>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</si>
  <si>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</si>
  <si>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</si>
  <si>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</si>
  <si>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</si>
  <si>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</si>
  <si>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</si>
  <si>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</si>
  <si>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</si>
  <si>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</si>
  <si>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</si>
  <si>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</si>
  <si>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</si>
  <si>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</si>
  <si>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</si>
  <si>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</si>
  <si>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</si>
  <si>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</si>
  <si>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</si>
  <si>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</si>
  <si>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</si>
  <si>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</si>
  <si>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</si>
  <si>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</si>
  <si>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</si>
  <si>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</si>
  <si>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</si>
  <si>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</si>
  <si>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</si>
  <si>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</si>
  <si>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</si>
  <si>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</si>
  <si>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</si>
  <si>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</si>
  <si>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</si>
  <si>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</si>
  <si>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</si>
  <si>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</si>
  <si>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</si>
  <si>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</si>
  <si>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</si>
  <si>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</si>
  <si>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</si>
  <si>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</si>
  <si>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</si>
  <si>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</si>
  <si>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</si>
  <si>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</si>
  <si>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</si>
  <si>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</si>
  <si>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</si>
  <si>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</si>
  <si>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</si>
  <si>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</si>
  <si>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</si>
  <si>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</si>
  <si>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</si>
  <si>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</si>
  <si>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</si>
  <si>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</si>
  <si>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</si>
  <si>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</si>
  <si>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</si>
  <si>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</si>
  <si>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</si>
  <si>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</si>
  <si>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</si>
  <si>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</si>
  <si>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</si>
  <si>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</si>
  <si>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</si>
  <si>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</si>
  <si>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</si>
  <si>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</si>
  <si>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</si>
  <si>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</si>
  <si>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</si>
  <si>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</si>
  <si>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</si>
  <si>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</si>
  <si>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</si>
  <si>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</si>
  <si>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</si>
  <si>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</si>
  <si>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</si>
  <si>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</si>
  <si>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</si>
  <si>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</si>
  <si>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</si>
  <si>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</si>
  <si>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</si>
  <si>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</si>
  <si>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</si>
  <si>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</si>
  <si>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</si>
  <si>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</si>
  <si>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</si>
  <si>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</si>
  <si>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</si>
  <si>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</si>
  <si>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</si>
  <si>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</si>
  <si>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</si>
  <si>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</si>
  <si>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</si>
  <si>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</si>
  <si>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</si>
  <si>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</si>
  <si>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</si>
  <si>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</si>
  <si>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</si>
  <si>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</si>
  <si>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</si>
  <si>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</si>
  <si>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</si>
  <si>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</si>
  <si>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</si>
  <si>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</si>
  <si>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</si>
  <si>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</si>
  <si>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</si>
  <si>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</si>
  <si>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</si>
  <si>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</si>
  <si>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</si>
  <si>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</si>
  <si>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</si>
  <si>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</si>
  <si>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</si>
  <si>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</si>
  <si>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</si>
  <si>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</si>
  <si>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</si>
  <si>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</si>
  <si>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</si>
  <si>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</si>
  <si>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</si>
  <si>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</si>
  <si>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</si>
  <si>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</si>
  <si>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</si>
  <si>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</si>
  <si>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</si>
  <si>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</si>
  <si>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</si>
  <si>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</si>
  <si>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</si>
  <si>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</si>
  <si>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</si>
  <si>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</si>
  <si>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</si>
  <si>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</si>
  <si>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</si>
  <si>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</si>
  <si>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</si>
  <si>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</si>
  <si>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</si>
  <si>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</si>
  <si>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</si>
  <si>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</si>
  <si>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</si>
  <si>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</si>
  <si>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</si>
  <si>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</si>
  <si>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</si>
  <si>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</si>
  <si>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</si>
  <si>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</si>
  <si>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</si>
  <si>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</si>
  <si>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</si>
  <si>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</si>
  <si>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</si>
  <si>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</si>
  <si>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</si>
  <si>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</si>
  <si>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</si>
  <si>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</si>
  <si>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</si>
  <si>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</si>
  <si>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</si>
  <si>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</si>
  <si>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</si>
  <si>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</si>
  <si>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</si>
  <si>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</si>
  <si>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</si>
  <si>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</si>
  <si>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</si>
  <si>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</si>
  <si>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</si>
  <si>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</si>
  <si>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</si>
  <si>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</si>
  <si>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</si>
  <si>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</si>
  <si>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</si>
  <si>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</si>
  <si>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</si>
  <si>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</si>
  <si>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</si>
  <si>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</si>
  <si>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</si>
  <si>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</si>
  <si>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</si>
  <si>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</si>
  <si>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</si>
  <si>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</si>
  <si>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</si>
  <si>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</si>
  <si>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</si>
  <si>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</si>
  <si>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</si>
  <si>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</si>
  <si>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</si>
  <si>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</si>
  <si>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</si>
  <si>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</si>
  <si>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</si>
  <si>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</si>
  <si>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</si>
  <si>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</si>
  <si>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</si>
  <si>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</si>
  <si>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</si>
  <si>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</si>
  <si>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</si>
  <si>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</si>
  <si>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</si>
  <si>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</si>
  <si>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</si>
  <si>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</si>
  <si>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</si>
  <si>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</si>
  <si>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</si>
  <si>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</si>
  <si>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</si>
  <si>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</si>
  <si>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</si>
  <si>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</si>
  <si>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</si>
  <si>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</si>
  <si>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</si>
  <si>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</si>
  <si>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</si>
  <si>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</si>
  <si>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</si>
  <si>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</si>
  <si>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</si>
  <si>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</si>
  <si>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</si>
  <si>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</si>
  <si>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</si>
  <si>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</si>
  <si>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</si>
  <si>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</si>
  <si>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</si>
  <si>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</si>
  <si>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</si>
  <si>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</si>
  <si>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</si>
  <si>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</si>
  <si>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</si>
  <si>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</si>
  <si>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</si>
  <si>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</si>
  <si>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</si>
  <si>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</si>
  <si>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</si>
  <si>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</si>
  <si>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</si>
  <si>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</si>
  <si>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</si>
  <si>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</si>
  <si>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</si>
  <si>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</si>
  <si>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</si>
  <si>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</si>
  <si>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</si>
  <si>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</si>
  <si>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</si>
  <si>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</si>
  <si>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</si>
  <si>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</si>
  <si>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</si>
  <si>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</si>
  <si>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</si>
  <si>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</si>
  <si>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</si>
  <si>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</si>
  <si>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</si>
  <si>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</si>
  <si>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</si>
  <si>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</si>
  <si>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</si>
  <si>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</si>
  <si>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</si>
  <si>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</si>
  <si>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</si>
  <si>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</si>
  <si>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</si>
  <si>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</si>
  <si>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</si>
  <si>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</si>
  <si>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</si>
  <si>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</si>
  <si>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</si>
  <si>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</si>
  <si>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</si>
  <si>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</si>
  <si>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</si>
  <si>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</si>
  <si>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</si>
  <si>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</si>
  <si>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</si>
  <si>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</si>
  <si>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</si>
  <si>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</si>
  <si>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</si>
  <si>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</si>
  <si>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</si>
  <si>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</si>
  <si>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</si>
  <si>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</si>
  <si>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</si>
  <si>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</si>
  <si>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</si>
  <si>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</si>
  <si>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</si>
  <si>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</si>
  <si>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</si>
  <si>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</si>
  <si>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</si>
  <si>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</si>
  <si>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</si>
  <si>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</si>
  <si>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</si>
  <si>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</si>
  <si>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</si>
  <si>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</si>
  <si>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</si>
  <si>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</si>
  <si>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</si>
  <si>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</si>
  <si>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</si>
  <si>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</si>
  <si>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</si>
  <si>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</si>
  <si>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</si>
  <si>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</si>
  <si>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</si>
  <si>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</si>
  <si>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</si>
  <si>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</si>
  <si>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</si>
  <si>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</si>
  <si>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</si>
  <si>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</si>
  <si>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</si>
  <si>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</si>
  <si>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</si>
  <si>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</si>
  <si>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</si>
  <si>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</si>
  <si>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</si>
  <si>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</si>
  <si>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</si>
  <si>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</si>
  <si>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</si>
  <si>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</si>
  <si>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</si>
  <si>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</si>
  <si>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</si>
  <si>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</si>
  <si>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</si>
  <si>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</si>
  <si>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</si>
  <si>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</si>
  <si>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</si>
  <si>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</si>
  <si>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</si>
  <si>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</si>
  <si>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</si>
  <si>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</si>
  <si>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</si>
  <si>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</si>
  <si>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</si>
  <si>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</si>
  <si>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</si>
  <si>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</si>
  <si>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</si>
  <si>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</si>
  <si>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</si>
  <si>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</si>
  <si>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</si>
  <si>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</si>
  <si>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</si>
  <si>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</si>
  <si>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</si>
  <si>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</si>
  <si>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</si>
  <si>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</si>
  <si>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</si>
  <si>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</si>
  <si>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</si>
  <si>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</si>
  <si>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</si>
  <si>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</si>
  <si>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</si>
  <si>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</si>
  <si>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</si>
  <si>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</si>
  <si>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</si>
  <si>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</si>
  <si>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</si>
  <si>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</si>
  <si>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</si>
  <si>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</si>
  <si>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</si>
  <si>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</si>
  <si>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</si>
  <si>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</si>
  <si>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</si>
  <si>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</si>
  <si>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</si>
  <si>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</si>
  <si>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</si>
  <si>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</si>
  <si>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</si>
  <si>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</si>
  <si>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</si>
  <si>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</si>
  <si>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</si>
  <si>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</si>
  <si>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</si>
  <si>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</si>
  <si>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</si>
  <si>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</si>
  <si>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</si>
  <si>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</si>
  <si>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</si>
  <si>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</si>
  <si>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</si>
  <si>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</si>
  <si>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</si>
  <si>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</si>
  <si>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</si>
  <si>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</si>
  <si>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</si>
  <si>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</si>
  <si>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</si>
  <si>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</si>
  <si>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</si>
  <si>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</si>
  <si>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</si>
  <si>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</si>
  <si>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</si>
  <si>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</si>
  <si>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</si>
  <si>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</si>
  <si>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</si>
  <si>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</si>
  <si>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</si>
  <si>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</si>
  <si>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</si>
  <si>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</si>
  <si>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</si>
  <si>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</si>
  <si>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</si>
  <si>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</si>
  <si>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</si>
  <si>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</si>
  <si>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</si>
  <si>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</si>
  <si>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</si>
  <si>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</si>
  <si>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</si>
  <si>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</si>
  <si>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</si>
  <si>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</si>
  <si>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</si>
  <si>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</si>
  <si>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</si>
  <si>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</si>
  <si>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</si>
  <si>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</si>
  <si>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</si>
  <si>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</si>
  <si>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</si>
  <si>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</si>
  <si>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</si>
  <si>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</si>
  <si>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</si>
  <si>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</si>
  <si>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</si>
  <si>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</si>
  <si>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</si>
  <si>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</si>
  <si>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</si>
  <si>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</si>
  <si>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</si>
  <si>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</si>
  <si>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</si>
  <si>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</si>
  <si>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</si>
  <si>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</si>
  <si>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</si>
  <si>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</si>
  <si>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</si>
  <si>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</si>
  <si>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</si>
  <si>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</si>
  <si>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</si>
  <si>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</si>
  <si>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</si>
  <si>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</si>
  <si>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</si>
  <si>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</si>
  <si>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</si>
  <si>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</si>
  <si>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</si>
  <si>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</si>
  <si>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</si>
  <si>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</si>
  <si>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</si>
  <si>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</si>
  <si>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</si>
  <si>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</si>
  <si>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</si>
  <si>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</si>
  <si>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</si>
  <si>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</si>
  <si>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</si>
  <si>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</si>
  <si>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</si>
  <si>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</si>
  <si>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</si>
  <si>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</si>
  <si>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</si>
  <si>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</si>
  <si>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</si>
  <si>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</si>
  <si>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</si>
  <si>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</si>
  <si>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</si>
  <si>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</si>
  <si>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</si>
  <si>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</si>
  <si>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</si>
  <si>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</si>
  <si>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</si>
  <si>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</si>
  <si>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</si>
  <si>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</si>
  <si>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</si>
  <si>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</si>
  <si>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</si>
  <si>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</si>
  <si>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</si>
  <si>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</si>
  <si>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</si>
  <si>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</si>
  <si>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</si>
  <si>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</si>
  <si>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</si>
  <si>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</si>
  <si>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</si>
  <si>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</si>
  <si>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</si>
  <si>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</si>
  <si>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</si>
  <si>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</si>
  <si>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</si>
  <si>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</si>
  <si>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</si>
  <si>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</si>
  <si>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</si>
  <si>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</si>
  <si>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</si>
  <si>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</si>
  <si>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</si>
  <si>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</si>
  <si>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</si>
  <si>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</si>
  <si>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</si>
  <si>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</si>
  <si>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</si>
  <si>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</si>
  <si>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</si>
  <si>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</si>
  <si>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</si>
  <si>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</si>
  <si>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</si>
  <si>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</si>
  <si>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</si>
  <si>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</si>
  <si>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</si>
  <si>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</si>
  <si>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</si>
  <si>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</si>
  <si>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</si>
  <si>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</si>
  <si>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</si>
  <si>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</si>
  <si>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</si>
  <si>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</si>
  <si>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</si>
  <si>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</si>
  <si>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</si>
  <si>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</si>
  <si>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</si>
  <si>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</si>
  <si>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</si>
  <si>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</si>
  <si>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</si>
  <si>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</si>
  <si>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</si>
  <si>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</si>
  <si>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</si>
  <si>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</si>
  <si>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</si>
  <si>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</si>
  <si>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</si>
  <si>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</si>
  <si>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</si>
  <si>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</si>
  <si>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</si>
  <si>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</si>
  <si>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</si>
  <si>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</si>
  <si>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</si>
  <si>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</si>
  <si>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</si>
  <si>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</si>
  <si>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</si>
  <si>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</si>
  <si>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</si>
  <si>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</si>
  <si>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</si>
  <si>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</si>
  <si>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</si>
  <si>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</si>
  <si>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</si>
  <si>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</si>
  <si>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</si>
  <si>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</si>
  <si>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</si>
  <si>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</si>
  <si>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</si>
  <si>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</si>
  <si>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</si>
  <si>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</si>
  <si>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</si>
  <si>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</si>
  <si>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</si>
  <si>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</si>
  <si>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</si>
  <si>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</si>
  <si>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</si>
  <si>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</si>
  <si>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</si>
  <si>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</si>
  <si>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</si>
  <si>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</si>
  <si>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</si>
  <si>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</si>
  <si>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</si>
  <si>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</si>
  <si>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</si>
  <si>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</si>
  <si>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</si>
  <si>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</si>
  <si>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</si>
  <si>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</si>
  <si>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</si>
  <si>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</si>
  <si>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</si>
  <si>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</si>
  <si>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</si>
  <si>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</si>
  <si>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</si>
  <si>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</si>
  <si>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</si>
  <si>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</si>
  <si>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</si>
  <si>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</si>
  <si>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</si>
  <si>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</si>
  <si>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</si>
  <si>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</si>
  <si>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</si>
  <si>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</si>
  <si>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</si>
  <si>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</si>
  <si>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</si>
  <si>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</si>
  <si>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</si>
  <si>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</si>
  <si>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</si>
  <si>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</si>
  <si>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</si>
  <si>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</si>
  <si>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</si>
  <si>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</si>
  <si>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</si>
  <si>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</si>
  <si>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</si>
  <si>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</si>
  <si>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</si>
  <si>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</si>
  <si>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</si>
  <si>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</si>
  <si>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</si>
  <si>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</si>
  <si>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</si>
  <si>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</si>
  <si>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</si>
  <si>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</si>
  <si>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</si>
  <si>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</si>
  <si>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</si>
  <si>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</si>
  <si>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</si>
  <si>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</si>
  <si>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</si>
  <si>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</si>
  <si>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</si>
  <si>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</si>
  <si>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</si>
  <si>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</si>
  <si>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</si>
  <si>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</si>
  <si>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</si>
  <si>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</si>
  <si>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</si>
  <si>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</si>
  <si>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</si>
  <si>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</si>
  <si>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</si>
  <si>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</si>
  <si>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</si>
  <si>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</si>
  <si>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</si>
  <si>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</si>
  <si>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</si>
  <si>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</si>
  <si>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</si>
  <si>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</si>
  <si>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</si>
  <si>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</si>
  <si>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</si>
  <si>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</si>
  <si>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</si>
  <si>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</si>
  <si>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</si>
  <si>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</si>
  <si>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</si>
  <si>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</si>
  <si>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</si>
  <si>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</si>
  <si>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</si>
  <si>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</si>
  <si>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</si>
  <si>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</si>
  <si>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</si>
  <si>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</si>
  <si>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</si>
  <si>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</si>
  <si>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</si>
  <si>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</si>
  <si>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</si>
  <si>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</si>
  <si>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</si>
  <si>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</si>
  <si>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</si>
  <si>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</si>
  <si>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</si>
  <si>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</si>
  <si>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</si>
  <si>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</si>
  <si>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</si>
  <si>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</si>
  <si>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</si>
  <si>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</si>
  <si>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</si>
  <si>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</si>
  <si>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</si>
  <si>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</si>
  <si>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</si>
  <si>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</si>
  <si>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</si>
  <si>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</si>
  <si>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</si>
  <si>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</si>
  <si>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</si>
  <si>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</si>
  <si>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</si>
  <si>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</si>
  <si>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</si>
  <si>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</si>
  <si>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</si>
  <si>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</si>
  <si>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</si>
  <si>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</si>
  <si>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</si>
  <si>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</si>
  <si>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</si>
  <si>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</si>
  <si>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</si>
  <si>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</si>
  <si>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</si>
  <si>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</si>
  <si>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</si>
  <si>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</si>
  <si>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</si>
  <si>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</si>
  <si>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</si>
  <si>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</si>
  <si>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</si>
  <si>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</si>
  <si>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</si>
  <si>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</si>
  <si>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</si>
  <si>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</si>
  <si>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</si>
  <si>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</si>
  <si>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</si>
  <si>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</si>
  <si>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</si>
  <si>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</si>
  <si>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</si>
  <si>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</si>
  <si>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</si>
  <si>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</si>
  <si>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</si>
  <si>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</si>
  <si>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</si>
  <si>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</si>
  <si>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</si>
  <si>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</si>
  <si>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</si>
  <si>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</si>
  <si>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</si>
  <si>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</si>
  <si>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</si>
  <si>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</si>
  <si>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</si>
  <si>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</si>
  <si>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</si>
  <si>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</si>
  <si>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</si>
  <si>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</si>
  <si>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</si>
  <si>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</si>
  <si>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</si>
  <si>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</si>
  <si>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</si>
  <si>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</si>
  <si>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</si>
  <si>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</si>
  <si>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</si>
  <si>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</si>
  <si>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</si>
  <si>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</si>
  <si>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</si>
  <si>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</si>
  <si>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</si>
  <si>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</si>
  <si>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</si>
  <si>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</si>
  <si>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</si>
  <si>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</si>
  <si>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</si>
  <si>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</si>
  <si>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</si>
  <si>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</si>
  <si>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</si>
  <si>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</si>
  <si>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</si>
  <si>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</si>
  <si>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</si>
  <si>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</si>
  <si>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</si>
  <si>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</si>
  <si>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</si>
  <si>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</si>
  <si>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</si>
  <si>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</si>
  <si>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</si>
  <si>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</si>
  <si>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</si>
  <si>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</si>
  <si>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</si>
  <si>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</si>
  <si>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</si>
  <si>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</si>
  <si>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</si>
  <si>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</si>
  <si>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</si>
  <si>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</si>
  <si>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</si>
  <si>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</si>
  <si>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</si>
  <si>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</si>
  <si>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</si>
  <si>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</si>
  <si>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</si>
  <si>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</si>
  <si>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</si>
  <si>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</si>
  <si>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</si>
  <si>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</si>
  <si>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</si>
  <si>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</si>
  <si>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</si>
  <si>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</si>
  <si>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</si>
  <si>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</si>
  <si>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</si>
  <si>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</si>
  <si>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</si>
  <si>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</si>
  <si>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</si>
  <si>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</si>
  <si>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</si>
  <si>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</si>
  <si>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</si>
  <si>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</si>
  <si>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</si>
  <si>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</si>
  <si>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</si>
  <si>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</si>
  <si>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</si>
  <si>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</si>
  <si>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</si>
  <si>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</si>
  <si>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</si>
  <si>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</si>
  <si>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</si>
  <si>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</si>
  <si>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</si>
  <si>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</si>
  <si>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</si>
  <si>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</si>
  <si>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</si>
  <si>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</si>
  <si>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</si>
  <si>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</si>
  <si>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</si>
  <si>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</si>
  <si>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</si>
  <si>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</si>
  <si>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</si>
  <si>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</si>
  <si>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</si>
  <si>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</si>
  <si>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</si>
  <si>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</si>
  <si>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</si>
  <si>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</si>
  <si>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</si>
  <si>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</si>
  <si>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</si>
  <si>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</si>
  <si>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</si>
  <si>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</si>
  <si>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</si>
  <si>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</si>
  <si>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</si>
  <si>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</si>
  <si>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</si>
  <si>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</si>
  <si>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</si>
  <si>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</si>
  <si>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</si>
  <si>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</si>
  <si>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</si>
  <si>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</si>
  <si>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</si>
  <si>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</si>
  <si>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</si>
  <si>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</si>
  <si>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</si>
  <si>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</si>
  <si>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</si>
  <si>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</si>
  <si>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</si>
  <si>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</si>
  <si>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</si>
  <si>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</si>
  <si>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</si>
  <si>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</si>
  <si>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</si>
  <si>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</si>
  <si>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</si>
  <si>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</si>
  <si>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</si>
  <si>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</si>
  <si>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</si>
  <si>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</si>
  <si>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</si>
  <si>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</si>
  <si>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</si>
  <si>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</si>
  <si>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</si>
  <si>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</si>
  <si>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</si>
  <si>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</si>
  <si>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</si>
  <si>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</si>
  <si>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</si>
  <si>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</si>
  <si>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</si>
  <si>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</si>
  <si>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</si>
  <si>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</si>
  <si>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</si>
  <si>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</si>
  <si>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</si>
  <si>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</si>
  <si>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</si>
  <si>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</si>
  <si>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</si>
  <si>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</si>
  <si>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</si>
  <si>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</si>
  <si>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</si>
  <si>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</si>
  <si>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</si>
  <si>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</si>
  <si>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</si>
  <si>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</si>
  <si>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</si>
  <si>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</si>
  <si>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</si>
  <si>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</si>
  <si>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</si>
  <si>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</si>
  <si>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</si>
  <si>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</si>
  <si>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</si>
  <si>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</si>
  <si>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</si>
  <si>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</si>
  <si>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</si>
  <si>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</si>
  <si>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</si>
  <si>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</si>
  <si>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</si>
  <si>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</si>
  <si>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</si>
  <si>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</si>
  <si>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</si>
  <si>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</si>
  <si>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</si>
  <si>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</si>
  <si>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</si>
  <si>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</si>
  <si>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</si>
  <si>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</si>
  <si>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</si>
  <si>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</si>
  <si>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</si>
  <si>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</si>
  <si>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</si>
  <si>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</si>
  <si>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</si>
  <si>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</si>
  <si>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</si>
  <si>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</si>
  <si>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</si>
  <si>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</si>
  <si>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</si>
  <si>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</si>
  <si>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</si>
  <si>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</si>
  <si>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</si>
  <si>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</si>
  <si>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</si>
  <si>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</si>
  <si>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</si>
  <si>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</si>
  <si>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</si>
  <si>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</si>
  <si>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</si>
  <si>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</si>
  <si>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</si>
  <si>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</si>
  <si>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</si>
  <si>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</si>
  <si>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</si>
  <si>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</si>
  <si>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</si>
  <si>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</si>
  <si>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</si>
  <si>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</si>
  <si>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</si>
  <si>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</si>
  <si>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</si>
  <si>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</si>
  <si>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</si>
  <si>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</si>
  <si>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</si>
  <si>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</si>
  <si>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</si>
  <si>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</si>
  <si>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</si>
  <si>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</si>
  <si>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</si>
  <si>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</si>
  <si>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</si>
  <si>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</si>
  <si>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</si>
  <si>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</si>
  <si>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</si>
  <si>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</si>
  <si>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</si>
  <si>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</si>
  <si>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</si>
  <si>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</si>
  <si>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</si>
  <si>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</si>
  <si>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</si>
  <si>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</si>
  <si>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</si>
  <si>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</si>
  <si>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</si>
  <si>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</si>
  <si>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</si>
  <si>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</si>
  <si>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</si>
  <si>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</si>
  <si>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</si>
  <si>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</si>
  <si>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</si>
  <si>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</si>
  <si>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</si>
  <si>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</si>
  <si>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</si>
  <si>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</si>
  <si>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</si>
  <si>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</si>
  <si>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</si>
  <si>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</si>
  <si>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</si>
  <si>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</si>
  <si>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</si>
  <si>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</si>
  <si>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</si>
  <si>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</si>
  <si>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</si>
  <si>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</si>
  <si>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</si>
  <si>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</si>
  <si>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</si>
  <si>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</si>
  <si>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</si>
  <si>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</si>
  <si>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</si>
  <si>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</si>
  <si>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</si>
  <si>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</si>
  <si>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</si>
  <si>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</si>
  <si>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</si>
  <si>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</si>
  <si>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</si>
  <si>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</si>
  <si>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</si>
  <si>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</si>
  <si>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</si>
  <si>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</si>
  <si>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</si>
  <si>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</si>
  <si>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</si>
  <si>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</si>
  <si>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</si>
  <si>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</si>
  <si>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</si>
  <si>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</si>
  <si>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</si>
  <si>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</si>
  <si>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</si>
  <si>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</si>
  <si>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</si>
  <si>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</si>
  <si>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</si>
  <si>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</si>
  <si>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</si>
  <si>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</si>
  <si>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</si>
  <si>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</si>
  <si>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</si>
  <si>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</si>
  <si>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</si>
  <si>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</si>
  <si>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</si>
  <si>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</si>
  <si>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</si>
  <si>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</si>
  <si>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</si>
  <si>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</si>
  <si>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</si>
  <si>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</si>
  <si>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</si>
  <si>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</si>
  <si>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</si>
  <si>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</si>
  <si>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</si>
  <si>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</si>
  <si>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</si>
  <si>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</si>
  <si>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</si>
  <si>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</si>
  <si>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</si>
  <si>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</si>
  <si>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</si>
  <si>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</si>
  <si>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</si>
  <si>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</si>
  <si>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</si>
  <si>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</si>
  <si>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</si>
  <si>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</si>
  <si>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</si>
  <si>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</si>
  <si>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</si>
  <si>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</si>
  <si>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</si>
  <si>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</si>
  <si>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</si>
  <si>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</si>
  <si>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</si>
  <si>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</si>
  <si>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</si>
  <si>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</si>
  <si>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</si>
  <si>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</si>
  <si>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</si>
  <si>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</si>
  <si>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</si>
  <si>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</si>
  <si>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</si>
  <si>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</si>
  <si>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</si>
  <si>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</si>
  <si>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</si>
  <si>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</si>
  <si>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</si>
  <si>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</si>
  <si>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</si>
  <si>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</si>
  <si>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</si>
  <si>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</si>
  <si>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</si>
  <si>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</si>
  <si>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</si>
  <si>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</si>
  <si>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</si>
  <si>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</si>
  <si>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</si>
  <si>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</si>
  <si>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</si>
  <si>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</si>
  <si>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</si>
  <si>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</si>
  <si>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</si>
  <si>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</si>
  <si>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</si>
  <si>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</si>
  <si>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</si>
  <si>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</si>
  <si>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</si>
  <si>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</si>
  <si>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</si>
  <si>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</si>
  <si>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</si>
  <si>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</si>
  <si>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</si>
  <si>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</si>
  <si>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</si>
  <si>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</si>
  <si>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</si>
  <si>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</si>
  <si>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</si>
  <si>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</si>
  <si>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</si>
  <si>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</si>
  <si>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</si>
  <si>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</si>
  <si>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</si>
  <si>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</si>
  <si>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</si>
  <si>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</si>
  <si>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</si>
  <si>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</si>
  <si>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</si>
  <si>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</si>
  <si>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</si>
  <si>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</si>
  <si>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</si>
  <si>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</si>
  <si>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</si>
  <si>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</si>
  <si>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</si>
  <si>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</si>
  <si>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</si>
  <si>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</si>
  <si>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</si>
  <si>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</si>
  <si>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</si>
  <si>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</si>
  <si>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</si>
  <si>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</si>
  <si>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</si>
  <si>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</si>
  <si>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</si>
  <si>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</si>
  <si>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</si>
  <si>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</si>
  <si>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</si>
  <si>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</si>
  <si>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</si>
  <si>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</si>
  <si>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</si>
  <si>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</si>
  <si>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</si>
  <si>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</si>
  <si>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</si>
  <si>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</si>
  <si>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</si>
  <si>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</si>
  <si>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</si>
  <si>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</si>
  <si>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</si>
  <si>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</si>
  <si>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</si>
  <si>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</si>
  <si>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</si>
  <si>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</si>
  <si>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</si>
  <si>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</si>
  <si>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</si>
  <si>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</si>
  <si>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</si>
  <si>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</si>
  <si>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</si>
  <si>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</si>
  <si>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</si>
  <si>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</si>
  <si>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</si>
  <si>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</si>
  <si>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</si>
  <si>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</si>
  <si>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</si>
  <si>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</si>
  <si>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</si>
  <si>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</si>
  <si>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</si>
  <si>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</si>
  <si>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</si>
  <si>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</si>
  <si>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</si>
  <si>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</si>
  <si>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</si>
  <si>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</si>
  <si>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</si>
  <si>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</si>
  <si>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</si>
  <si>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</si>
  <si>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</si>
  <si>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</si>
  <si>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</si>
  <si>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</si>
  <si>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</si>
  <si>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</si>
  <si>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</si>
  <si>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</si>
  <si>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</si>
  <si>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</si>
  <si>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</si>
  <si>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</si>
  <si>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</si>
  <si>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</si>
  <si>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</si>
  <si>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</si>
  <si>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</si>
  <si>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</si>
  <si>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</si>
  <si>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</si>
  <si>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</si>
  <si>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</si>
  <si>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</si>
  <si>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</si>
  <si>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</si>
  <si>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</si>
  <si>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</si>
  <si>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</si>
  <si>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</si>
  <si>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</si>
  <si>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</si>
  <si>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</si>
  <si>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</si>
  <si>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</si>
  <si>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</si>
  <si>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</si>
  <si>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</si>
  <si>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</si>
  <si>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</si>
  <si>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</si>
  <si>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</si>
  <si>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</si>
  <si>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</si>
  <si>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</si>
  <si>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</si>
  <si>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</si>
  <si>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</si>
  <si>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</si>
  <si>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</si>
  <si>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</si>
  <si>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</si>
  <si>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</si>
  <si>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</si>
  <si>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</si>
  <si>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</si>
  <si>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</si>
  <si>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</si>
  <si>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</si>
  <si>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</si>
  <si>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</si>
  <si>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</si>
  <si>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</si>
  <si>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</si>
  <si>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</si>
  <si>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</si>
  <si>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</si>
  <si>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</si>
  <si>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</si>
  <si>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</si>
  <si>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</si>
  <si>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</si>
  <si>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</si>
  <si>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</si>
  <si>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</si>
  <si>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</si>
  <si>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</si>
  <si>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</si>
  <si>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</si>
  <si>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</si>
  <si>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</si>
  <si>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</si>
  <si>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</si>
  <si>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</si>
  <si>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</si>
  <si>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</si>
  <si>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</si>
  <si>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</si>
  <si>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</si>
  <si>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</si>
  <si>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</si>
  <si>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</si>
  <si>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</si>
  <si>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</si>
  <si>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</si>
  <si>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</si>
  <si>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</si>
  <si>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</si>
  <si>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</si>
  <si>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</si>
  <si>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</si>
  <si>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</si>
  <si>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</si>
  <si>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</si>
  <si>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</si>
  <si>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</si>
  <si>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</si>
  <si>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</si>
  <si>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</si>
  <si>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</si>
  <si>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</si>
  <si>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</si>
  <si>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</si>
  <si>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</si>
  <si>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</si>
  <si>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</si>
  <si>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</si>
  <si>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</si>
  <si>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</si>
  <si>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</si>
  <si>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</si>
  <si>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</si>
  <si>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</si>
  <si>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</si>
  <si>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</si>
  <si>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</si>
  <si>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</si>
  <si>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</si>
  <si>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</si>
  <si>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</si>
  <si>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</si>
  <si>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</si>
  <si>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</si>
  <si>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</si>
  <si>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</si>
  <si>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</si>
  <si>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</si>
  <si>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</si>
  <si>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</si>
  <si>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</si>
  <si>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</si>
  <si>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</si>
  <si>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</si>
  <si>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</si>
  <si>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</si>
  <si>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</si>
  <si>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</si>
  <si>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</si>
  <si>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</si>
  <si>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</si>
  <si>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</si>
  <si>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</si>
  <si>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</si>
  <si>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</si>
  <si>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</si>
  <si>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</si>
  <si>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</si>
  <si>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</si>
  <si>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</si>
  <si>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</si>
  <si>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</si>
  <si>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</si>
  <si>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</si>
  <si>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</si>
  <si>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</si>
  <si>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</si>
  <si>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</si>
  <si>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</si>
  <si>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</si>
  <si>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</si>
  <si>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</si>
  <si>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</si>
  <si>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</si>
  <si>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</si>
  <si>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</si>
  <si>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</si>
  <si>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</si>
  <si>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</si>
  <si>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</si>
  <si>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</si>
  <si>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</si>
  <si>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</si>
  <si>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</si>
  <si>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</si>
  <si>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</si>
  <si>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</si>
  <si>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</si>
  <si>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</si>
  <si>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</si>
  <si>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</si>
  <si>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</si>
  <si>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</si>
  <si>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</si>
  <si>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</si>
  <si>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</si>
  <si>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</si>
  <si>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</si>
  <si>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</si>
  <si>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</si>
  <si>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</si>
  <si>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</si>
  <si>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</si>
  <si>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</si>
  <si>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</si>
  <si>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</si>
  <si>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</si>
  <si>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</si>
  <si>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</si>
  <si>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</si>
  <si>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</si>
  <si>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</si>
  <si>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</si>
  <si>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</si>
  <si>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</si>
  <si>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</si>
  <si>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</si>
  <si>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</si>
  <si>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</si>
  <si>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</si>
  <si>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</si>
  <si>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</si>
  <si>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</si>
  <si>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</si>
  <si>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</si>
  <si>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</si>
  <si>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</si>
  <si>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</si>
  <si>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</si>
  <si>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</si>
  <si>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</si>
  <si>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</si>
  <si>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</si>
  <si>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</si>
  <si>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</si>
  <si>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</si>
  <si>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</si>
  <si>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</si>
  <si>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</si>
  <si>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</si>
  <si>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</si>
  <si>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</si>
  <si>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</si>
  <si>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</si>
  <si>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</si>
  <si>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</si>
  <si>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</si>
  <si>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</si>
  <si>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</si>
  <si>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</si>
  <si>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</si>
  <si>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</si>
  <si>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</si>
  <si>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</si>
  <si>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</si>
  <si>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</si>
  <si>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</si>
  <si>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</si>
  <si>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</si>
  <si>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</si>
  <si>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</si>
  <si>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</si>
  <si>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</si>
  <si>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</si>
  <si>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</si>
  <si>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</si>
  <si>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</si>
  <si>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</si>
  <si>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</si>
  <si>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</si>
  <si>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</si>
  <si>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</si>
  <si>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</si>
  <si>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</si>
  <si>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</si>
  <si>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</si>
  <si>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</si>
  <si>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</si>
  <si>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</si>
  <si>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</si>
  <si>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</si>
  <si>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</si>
  <si>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</si>
  <si>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</si>
  <si>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</si>
  <si>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</si>
  <si>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</si>
  <si>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</si>
  <si>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</si>
  <si>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</si>
  <si>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</si>
  <si>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</si>
  <si>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</si>
  <si>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</si>
  <si>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</si>
  <si>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</si>
  <si>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</si>
  <si>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</si>
  <si>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</si>
  <si>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</si>
  <si>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</si>
  <si>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</si>
  <si>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</si>
  <si>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</si>
  <si>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</si>
  <si>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</si>
  <si>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</si>
  <si>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</si>
  <si>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</si>
  <si>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</si>
  <si>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</si>
  <si>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</si>
  <si>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</si>
  <si>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</si>
  <si>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</si>
  <si>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</si>
  <si>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</si>
  <si>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</si>
  <si>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</si>
  <si>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</si>
  <si>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</si>
  <si>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</si>
  <si>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</si>
  <si>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</si>
  <si>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</si>
  <si>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</si>
  <si>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</si>
  <si>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</si>
  <si>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</si>
  <si>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</si>
  <si>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</si>
  <si>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</si>
  <si>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</si>
  <si>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</si>
  <si>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</si>
  <si>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</si>
  <si>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</si>
  <si>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</si>
  <si>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</si>
  <si>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</si>
  <si>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</si>
  <si>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</si>
  <si>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</si>
  <si>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</si>
  <si>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</si>
  <si>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</si>
  <si>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</si>
  <si>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</si>
  <si>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</si>
  <si>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</si>
  <si>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</si>
  <si>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</si>
  <si>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</si>
  <si>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</si>
  <si>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</si>
  <si>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</si>
  <si>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</si>
  <si>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</si>
  <si>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</si>
  <si>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</si>
  <si>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</si>
  <si>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</si>
  <si>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</si>
  <si>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</si>
  <si>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</si>
  <si>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</si>
  <si>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</si>
  <si>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</si>
  <si>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</si>
  <si>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</si>
  <si>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</si>
  <si>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</si>
  <si>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</si>
  <si>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</si>
  <si>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</si>
  <si>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</si>
  <si>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</si>
  <si>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</si>
  <si>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</si>
  <si>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</si>
  <si>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</si>
  <si>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</si>
  <si>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</si>
  <si>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</si>
  <si>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</si>
  <si>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</si>
  <si>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</si>
  <si>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</si>
  <si>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</si>
  <si>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</si>
  <si>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</si>
  <si>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</si>
  <si>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</si>
  <si>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</si>
  <si>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</si>
  <si>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</si>
  <si>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</si>
  <si>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</si>
  <si>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</si>
  <si>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</si>
  <si>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</si>
  <si>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</si>
  <si>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</si>
  <si>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</si>
  <si>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</si>
  <si>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</si>
  <si>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</si>
  <si>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</si>
  <si>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</si>
  <si>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</si>
  <si>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</si>
  <si>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</si>
  <si>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</si>
  <si>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</si>
  <si>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</si>
  <si>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</si>
  <si>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</si>
  <si>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</si>
  <si>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</si>
  <si>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</si>
  <si>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</si>
  <si>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</si>
  <si>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</si>
  <si>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</si>
  <si>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</si>
  <si>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</si>
  <si>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</si>
  <si>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</si>
  <si>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</si>
  <si>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</si>
  <si>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</si>
  <si>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</si>
  <si>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</si>
  <si>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</si>
  <si>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</si>
  <si>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</si>
  <si>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</si>
  <si>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</si>
  <si>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</si>
  <si>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</si>
  <si>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</si>
  <si>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</si>
  <si>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</si>
  <si>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</si>
  <si>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</si>
  <si>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</si>
  <si>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</si>
  <si>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</si>
  <si>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</si>
  <si>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</si>
  <si>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</si>
  <si>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</si>
  <si>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</si>
  <si>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</si>
  <si>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</si>
  <si>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</si>
  <si>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</si>
  <si>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</si>
  <si>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</si>
  <si>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</si>
  <si>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</si>
  <si>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</si>
  <si>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</si>
  <si>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</si>
  <si>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</si>
  <si>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</si>
  <si>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</si>
  <si>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</si>
  <si>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</si>
  <si>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</si>
  <si>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</si>
  <si>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</si>
  <si>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</si>
  <si>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</si>
  <si>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</si>
  <si>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</si>
  <si>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</si>
  <si>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</si>
  <si>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</si>
  <si>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</si>
  <si>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</si>
  <si>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</si>
  <si>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</si>
  <si>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</si>
  <si>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</si>
  <si>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</si>
  <si>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</si>
  <si>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</si>
  <si>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</si>
  <si>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</si>
  <si>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</si>
  <si>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</si>
  <si>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</si>
  <si>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</si>
  <si>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</si>
  <si>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</si>
  <si>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</si>
  <si>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</si>
  <si>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</si>
  <si>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</si>
  <si>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</si>
  <si>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</si>
  <si>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</si>
  <si>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</si>
  <si>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</si>
  <si>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</si>
  <si>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</si>
  <si>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</si>
  <si>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</si>
  <si>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</si>
  <si>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</si>
  <si>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</si>
  <si>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</si>
  <si>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</si>
  <si>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</si>
  <si>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</si>
  <si>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</si>
  <si>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</si>
  <si>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</si>
  <si>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</si>
  <si>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</si>
  <si>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</si>
  <si>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</si>
  <si>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</si>
  <si>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</si>
  <si>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</si>
  <si>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</si>
  <si>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</si>
  <si>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</si>
  <si>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</si>
  <si>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</si>
  <si>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</si>
  <si>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</si>
  <si>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</si>
  <si>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</si>
  <si>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</si>
  <si>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</si>
  <si>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</si>
  <si>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</si>
  <si>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</si>
  <si>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</si>
  <si>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</si>
  <si>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</si>
  <si>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</si>
  <si>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</si>
  <si>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</si>
  <si>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</si>
  <si>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</si>
  <si>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</si>
  <si>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</si>
  <si>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</si>
  <si>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</si>
  <si>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</si>
  <si>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</si>
  <si>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</si>
  <si>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</si>
  <si>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</si>
  <si>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</si>
  <si>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</si>
  <si>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</si>
  <si>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</si>
  <si>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</si>
  <si>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</si>
  <si>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</si>
  <si>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</si>
  <si>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</si>
  <si>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</si>
  <si>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</si>
  <si>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</si>
  <si>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</si>
  <si>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</si>
  <si>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</si>
  <si>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</si>
  <si>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</si>
  <si>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</si>
  <si>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</si>
  <si>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</si>
  <si>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</si>
  <si>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</si>
  <si>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</si>
  <si>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</si>
  <si>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</si>
  <si>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</si>
  <si>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</si>
  <si>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</si>
  <si>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</si>
  <si>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</si>
  <si>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</si>
  <si>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</si>
  <si>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</si>
  <si>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</si>
  <si>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</si>
  <si>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</si>
  <si>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</si>
  <si>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</si>
  <si>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</si>
  <si>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</si>
  <si>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</si>
  <si>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</si>
  <si>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</si>
  <si>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</si>
  <si>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</si>
  <si>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</si>
  <si>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</si>
  <si>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</si>
  <si>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</si>
  <si>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</si>
  <si>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</si>
  <si>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</si>
  <si>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</si>
  <si>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</si>
  <si>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</si>
  <si>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</si>
  <si>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</si>
  <si>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</si>
  <si>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</si>
  <si>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</si>
  <si>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</si>
  <si>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</si>
  <si>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</si>
  <si>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</si>
  <si>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</si>
  <si>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</si>
  <si>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</si>
  <si>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</si>
  <si>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</si>
  <si>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</si>
  <si>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</si>
  <si>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</si>
  <si>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</si>
  <si>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</si>
  <si>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</si>
  <si>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</si>
  <si>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</si>
  <si>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</si>
  <si>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</si>
  <si>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</si>
  <si>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</si>
  <si>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</si>
  <si>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</si>
  <si>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</si>
  <si>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</si>
  <si>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</si>
  <si>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</si>
  <si>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</si>
  <si>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</si>
  <si>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</si>
  <si>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</si>
  <si>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</si>
  <si>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</si>
  <si>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</si>
  <si>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</si>
  <si>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PCM-20251004-00001227</t>
  </si>
  <si>
    <t xml:space="preserve">EM team at site TS </t>
  </si>
  <si>
    <t>PCM-20251004-00000586</t>
  </si>
  <si>
    <t>again down/ generator have alternator issue and Site is running on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</si>
  <si>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</si>
  <si>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</si>
  <si>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</si>
  <si>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</si>
  <si>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</si>
  <si>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</si>
  <si>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</si>
  <si>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</si>
  <si>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</si>
  <si>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</si>
  <si>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</si>
  <si>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</si>
  <si>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</si>
  <si>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</si>
  <si>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</si>
  <si>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</si>
  <si>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</si>
  <si>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</si>
  <si>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</si>
  <si>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</si>
  <si>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</si>
  <si>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</si>
  <si>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</si>
  <si>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</si>
  <si>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</si>
  <si>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</si>
  <si>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</si>
  <si>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</si>
  <si>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</si>
  <si>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</si>
  <si>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</si>
  <si>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</si>
  <si>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</si>
  <si>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</si>
  <si>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</si>
  <si>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</si>
  <si>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</si>
  <si>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</si>
  <si>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</si>
  <si>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</si>
  <si>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</si>
  <si>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</si>
  <si>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</si>
  <si>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</si>
  <si>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</si>
  <si>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</si>
  <si>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</si>
  <si>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</si>
  <si>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</si>
  <si>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</si>
  <si>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</si>
  <si>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</si>
  <si>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</si>
  <si>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</si>
  <si>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</si>
  <si>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</si>
  <si>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</si>
  <si>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</si>
  <si>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</si>
  <si>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</si>
  <si>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</si>
  <si>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</si>
  <si>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</si>
  <si>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</si>
  <si>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</si>
  <si>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</si>
  <si>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</si>
  <si>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</si>
  <si>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</si>
  <si>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</si>
  <si>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</si>
  <si>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</si>
  <si>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</si>
  <si>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</si>
  <si>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</si>
  <si>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</si>
  <si>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</si>
  <si>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</si>
  <si>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</si>
  <si>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</si>
  <si>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</si>
  <si>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</si>
  <si>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</si>
  <si>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</si>
  <si>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</si>
  <si>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</si>
  <si>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</si>
  <si>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</si>
  <si>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</si>
  <si>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</si>
  <si>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</si>
  <si>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</si>
  <si>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</si>
  <si>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</si>
  <si>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</si>
  <si>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</si>
  <si>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Power NA at site and Not applicable to connect PG as site is located on the wall of Palace and power is sharing from inside palace.</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</si>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</sst>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xf numFmtId="0" fontId="21"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4" totalsRowShown="0" headerRowDxfId="174" dataDxfId="173" headerRowBorderDxfId="171" tableBorderDxfId="172" totalsRowBorderDxfId="170">
  <autoFilter ref="A1:L4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4">
    <sortCondition ref="H1:H4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2" totalsRowShown="0" headerRowDxfId="157" dataDxfId="156" headerRowBorderDxfId="154" tableBorderDxfId="155" totalsRowBorderDxfId="153">
  <autoFilter ref="A1:CJ3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6" totalsRowShown="0" headerRowDxfId="15" dataDxfId="14" headerRowBorderDxfId="12" tableBorderDxfId="13">
  <autoFilter ref="A1:L30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4"/>
  <sheetViews>
    <sheetView tabSelected="1" workbookViewId="0">
      <selection activeCell="H6" sqref="H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271.72439918981399</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9" t="s">
        <v>17328</v>
      </c>
      <c r="E3" s="65" t="s">
        <v>38964</v>
      </c>
      <c r="F3" s="66">
        <v>45934.610023148147</v>
      </c>
      <c r="G3" s="67">
        <f ca="1">IFERROR(NOW()-F3,"")</f>
        <v>6.2802083331916947E-2</v>
      </c>
      <c r="H3" s="68">
        <v>45934.603773148148</v>
      </c>
      <c r="I3" s="73" t="str">
        <f>IFERROR(VLOOKUP(D3,DB!A:F,6,0),"")</f>
        <v>Generator-SG</v>
      </c>
      <c r="J3" s="73" t="str">
        <f>IFERROR(VLOOKUP(D3,DB!A:G,7,0),"")</f>
        <v>Weak</v>
      </c>
      <c r="K3" s="69" t="s">
        <v>38967</v>
      </c>
      <c r="L3" s="70" t="str">
        <f>IFERROR(VLOOKUP(D3,DB!A:I,9,0),"")</f>
        <v>Latis</v>
      </c>
    </row>
    <row r="4" spans="1:12" ht="15" customHeight="1">
      <c r="A4" s="143" t="s">
        <v>38968</v>
      </c>
      <c r="B4" s="73" t="str">
        <f>IFERROR(VLOOKUP(D4,DB!A:K,11,0),"")</f>
        <v>R1</v>
      </c>
      <c r="C4" s="64">
        <v>2</v>
      </c>
      <c r="D4" s="81" t="s">
        <v>21490</v>
      </c>
      <c r="E4" s="65"/>
      <c r="F4" s="90">
        <v>45934.616736111115</v>
      </c>
      <c r="G4" s="67">
        <f ca="1">IFERROR(NOW()-F4,"")</f>
        <v>5.608912036404945E-2</v>
      </c>
      <c r="H4" s="142">
        <v>45934.382523148146</v>
      </c>
      <c r="I4" s="73" t="str">
        <f>IFERROR(VLOOKUP(D4,DB!A:F,6,0),"")</f>
        <v>Generator-SG</v>
      </c>
      <c r="J4" s="73" t="str">
        <f>IFERROR(VLOOKUP(D4,DB!A:G,7,0),"")</f>
        <v>Vandalized</v>
      </c>
      <c r="K4" s="69" t="s">
        <v>38969</v>
      </c>
      <c r="L4" s="70" t="str">
        <f>IFERROR(VLOOKUP(D4,DB!A:I,9,0),"")</f>
        <v>Latis</v>
      </c>
    </row>
    <row r="5" spans="1:12" ht="15" customHeight="1">
      <c r="A5" s="63"/>
      <c r="B5" s="73" t="str">
        <f>IFERROR(VLOOKUP(D5,DB!A:K,11,0),"")</f>
        <v/>
      </c>
      <c r="C5" s="64"/>
      <c r="D5" s="81"/>
      <c r="E5" s="65"/>
      <c r="F5" s="90"/>
      <c r="G5" s="67">
        <f ca="1">IFERROR(NOW()-F5,"")</f>
        <v>45934.672825231479</v>
      </c>
      <c r="H5" s="142"/>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45934.672825231479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45934.672825231479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45934.672825231479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45934.672825231479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45934.672825231479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45934.672825231479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45934.672825231479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45934.672825231479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45934.672825231479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45934.672825231479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45934.672825231479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45934.672825231479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45934.672825231479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45934.672825231479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45934.672825231479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45934.672825231479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45934.672825231479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45934.672825231479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45934.672825231479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45934.672825231479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45934.672825231479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45934.672825231479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45934.672825231479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45934.672825231479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45934.672825231479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45934.672825231479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45934.672825231479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45934.672825231479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45934.672825231479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45934.672825231479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45934.672825231479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45934.672825231479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45934.672825231479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45934.672825231479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45934.672825231479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45934.672825231479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45934.672825231479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45934.672825231479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45934.672825231479</v>
      </c>
      <c r="H44" s="68"/>
      <c r="I44" s="73" t="str">
        <f>IFERROR(VLOOKUP(D44,DB!A:F,6,0),"")</f>
        <v/>
      </c>
      <c r="J44" s="73" t="str">
        <f>IFERROR(VLOOKUP(D44,DB!A:G,7,0),"")</f>
        <v/>
      </c>
      <c r="K44" s="69"/>
      <c r="L44" s="70" t="str">
        <f>IFERROR(VLOOKUP(D44,DB!A:I,9,0),"")</f>
        <v/>
      </c>
    </row>
  </sheetData>
  <customSheetViews>
    <customSheetView guid="{F6042A99-DD27-4453-835D-0834D95730CC}" filter="1" showAutoFilter="1">
      <pageMargins left="0" right="0" top="0" bottom="0" header="0" footer="0"/>
      <autoFilter ref="B1:M1" xr:uid="{573D6740-8754-4BBD-B1CE-4502A1A2E31D}"/>
    </customSheetView>
  </customSheetViews>
  <dataValidations count="2">
    <dataValidation allowBlank="1" showInputMessage="1" showErrorMessage="1" sqref="E1" xr:uid="{5DBA255D-CDD9-49FB-AD3C-AF70AB4EE696}"/>
    <dataValidation type="list" allowBlank="1" showInputMessage="1" showErrorMessage="1" sqref="E2:E4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2"/>
  <sheetViews>
    <sheetView workbookViewId="0">
      <selection activeCell="D13" sqref="D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243.02104236110608</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127.94574143518548</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109.67298680555541</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45934.672824768517</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45934.672824768517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45934.672824768517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45934.672824768517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45934.672824768517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45934.672824768517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45934.672824768517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45934.672824768517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45934.672824768517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45934.672824768517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45934.672824768517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45934.672824768517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45934.672824768517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45934.672824768517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45934.672824768517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45934.672824768517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45934.672824768517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45934.672824768517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45934.672824768517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45934.672824768517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45934.672824768517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45934.672824768517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45934.672824768517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45934.672824768517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45934.672824768517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45934.672824768517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45934.672824768517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45934.672824768517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45934.672824768517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45934.672824768517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45934.672824768517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45934.672824768517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45934.672824768517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45934.672824768517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45934.672824768517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45934.672824768517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45934.672824768517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45934.672824768517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45934.672824768517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45934.672824768517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45934.672824768517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45934.672824768517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45934.672824768517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45934.672824768517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45934.672824768517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45934.672824768517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45934.672824768517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45934.672824768517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45934.672824768517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45934.672824768517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45934.672824768517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45934.672824768517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45934.672824768517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45934.672824768517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45934.672824768517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45934.672824768517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45934.672824768517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45934.672824768517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45934.672824768517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45934.672824768517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45934.672824768517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45934.672824768517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45934.672824768517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45934.672824768517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45934.672824768517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45934.672824768517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45934.672824768517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45934.672824768517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45934.672824768517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45934.672824768517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45934.672824768517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45934.672824768517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45934.672824768517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45934.672824768517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45934.672824768517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45934.672824768517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45934.672824768517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45934.672824768517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45934.672824768517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45934.672824768517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45934.672824768517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45934.672824768517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45934.672824768517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45934.672824768517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45934.672824768517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45934.672824768517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45934.672824768517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45934.672824768517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45934.672824768517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45934.672824768517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45934.672824768517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45934.672824768517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45934.672824768517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45934.672824768517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45934.672824768517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45934.672824768517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45934.672824768517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45934.672824768517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45934.672824768517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45934.672824768517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45934.672824768517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45934.672824768517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45934.672824768517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45934.672824768517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45934.672824768517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45934.672824768517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45934.672824768517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45934.672824768517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45934.672824768517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45934.672824768517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45934.672824768517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45934.672824768517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45934.672824768517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45934.672824768517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45934.672824768517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45934.672824768517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45934.672824768517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45934.672824768517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45934.672824768517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45934.672824768517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45934.672824768517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45934.672824768517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45934.672824768517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45934.672824768517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45934.672824768517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45934.672824768517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45934.672824768517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45934.672824768517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45934.672824768517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45934.672824768517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45934.672824768517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45934.672824768517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45934.672824768517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45934.672824768517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45934.672824768517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45934.672824768517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45934.672824768517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45934.672824768517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45934.672824768517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45934.672824768517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45934.672824768517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45934.672824768517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45934.672824768517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45934.672824768517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45934.672824768517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45934.672824768517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45934.672824768517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45934.672824768517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45934.672824768517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45934.672824768517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45934.672824768517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45934.672824768517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45934.672824768517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45934.672824768517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45934.672824768517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45934.672824768517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45934.672824768517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45934.672824768517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45934.672824768517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45934.672824768517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45934.672824768517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45934.672824768517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45934.672824768517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45934.672824768517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45934.672824768517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45934.672824768517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45934.672824768517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45934.672824768517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45934.672824768517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45934.672824768517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45934.672824768517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45934.672824768517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45934.672824768517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45934.672824768517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45934.672824768517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45934.672824768517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45934.672824768517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45934.672824768517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45934.672824768517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45934.672824768517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45934.672824768517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45934.672824768517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45934.672824768517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45934.672824768517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45934.672824768517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45934.672824768517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45934.672824768517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45934.672824768517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45934.672824768517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45934.672824768517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45934.672824768517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45934.672824768517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45934.672824768517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45934.672824768517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45934.672824768517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45934.672824768517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45934.672824768517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45934.672824768517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45934.672824768517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45934.672824768517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45934.672824768517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45934.672824768517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45934.672824768517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45934.672824768517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45934.672824768517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45934.672824768517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45934.672824768517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45934.672824768517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45934.672824768517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45934.672824768517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45934.672824768517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45934.672824768517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45934.672824768517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45934.672824768517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45934.672824768517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45934.672824768517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45934.672824768517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45934.672824768517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45934.672824768517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45934.672824768517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45934.672824768517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45934.672824768517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45934.672824768517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45934.672824768517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45934.672824768517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45934.672824768517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45934.672824768517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45934.672824768517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45934.672824768517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45934.672824768517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45934.672824768517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45934.672824768517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45934.672824768517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45934.672824768517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45934.672824768517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45934.672824768517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45934.672824768517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45934.672824768517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45934.672824768517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45934.672824768517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45934.672824768517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45934.672824768517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45934.672824768517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45934.672824768517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45934.672824768517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45934.672824768517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45934.672824768517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45934.672824768517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45934.672824768517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45934.672824768517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45934.672824768517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45934.672824768517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45934.672824768517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45934.672824768517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45934.672824768517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45934.672824768517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45934.672824768517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45934.672824768517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45934.672824768517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45934.672824768517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45934.672824768517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45934.672824768517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45934.672824768517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45934.672824768517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45934.672824768517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45934.672824768517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45934.672824768517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45934.672824768517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45934.672824768517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45934.672824768517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45934.672824768517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45934.672824768517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45934.672824768517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45934.672824768517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45934.672824768517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45934.672824768517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45934.672824768517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45934.672824768517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45934.672824768517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45934.672824768517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45934.672824768517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45934.672824768517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45934.672824768517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45934.672824768517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45934.672824768517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45934.672824768517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45934.672824768517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45934.672824768517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45934.672824768517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45934.672824768517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45934.672824768517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45934.672824768517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45934.672824768517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45934.672824768517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45934.672824768517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45934.672824768517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45934.672824768517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45934.672824768517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45934.672824768517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45934.672824768517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45934.672824768517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45934.672824768517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45934.672824768517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45934.672824768517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45934.672824768517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45934.672824768517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45934.672824768517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45934.672824768517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45934.672824768517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45934.672824768517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45934.672824768517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45934.672824768517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45934.672824768517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45934.672824768517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45934.672824768517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45934.672824768517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45934.672824768517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sheetData>
  <dataValidations count="2">
    <dataValidation allowBlank="1" showInputMessage="1" showErrorMessage="1" sqref="E1" xr:uid="{4D935161-CDD3-4592-B877-3FB59C99E142}"/>
    <dataValidation type="list" allowBlank="1" showInputMessage="1" showErrorMessage="1" sqref="E3:E3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45934.672824768517</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45934.672824768517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45934.672824768517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45934.672824768517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45934.67282511574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45934.67282511574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45934.67282511574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45934.67282511574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45934.67282511574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45934.67282511574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45934.67282511574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45934.67282511574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45934.67282511574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45934.67282511574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45934.67282511574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45934.67282511574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45934.67282511574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45934.67282511574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45934.67282511574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45934.67282511574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45934.67282511574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45934.67282511574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45934.67282511574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45934.67282511574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45934.67282511574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45934.67282511574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45934.67282511574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45934.67282511574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45934.67282511574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45934.67282511574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45934.67282511574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45934.67282511574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45934.67282511574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45934.67282511574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45934.67282511574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45934.67282511574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45934.67282511574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45934.67282511574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45934.67282511574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45934.67282511574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45934.67282511574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45934.67282511574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45934.67282511574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45934.67282511574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45934.67282511574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45934.67282511574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45934.67282511574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45934.67282511574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45934.67282511574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45934.67282511574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45934.67282511574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45934.67282511574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45934.67282511574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45934.67282511574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45934.67282511574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45934.67282511574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45934.67282511574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45934.67282511574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45934.67282511574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45934.67282511574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45934.67282511574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45934.67282511574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45934.67282511574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45934.67282511574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45934.67282511574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45934.67282511574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45934.67282511574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45934.67282511574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45934.67282511574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45934.67282511574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45934.67282511574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45934.67282511574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45934.67282511574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45934.67282511574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45934.67282511574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45934.67282511574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45934.67282511574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45934.67282511574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45934.67282511574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45934.67282511574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45934.67282511574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45934.67282511574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45934.67282511574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45934.67282511574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45934.67282511574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45934.67282511574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45934.67282511574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45934.67282511574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45934.67282511574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45934.67282511574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45934.67282511574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45934.67282511574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45934.67282511574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45934.67282511574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45934.67282511574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45934.67282511574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45934.67282511574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45934.67282511574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45934.67282511574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45934.67282511574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45934.67282511574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45934.67282511574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45934.67282511574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45934.67282511574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45934.67282511574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45934.67282511574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45934.67282511574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45934.67282511574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45934.67282511574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45934.67282511574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45934.67282511574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45934.67282511574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45934.67282511574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45934.67282511574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45934.67282511574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45934.67282511574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45934.67282511574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45934.67282511574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45934.67282511574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45934.67282511574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45934.67282511574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45934.67282511574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45934.67282511574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45934.67282511574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45934.67282511574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45934.67282511574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45934.67282511574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45934.67282511574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45934.67282511574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45934.67282511574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45934.67282511574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45934.67282511574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45934.67282511574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45934.67282511574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45934.67282511574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45934.67282511574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45934.67282511574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45934.67282511574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45934.67282511574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45934.67282511574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45934.67282511574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45934.67282511574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45934.67282511574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45934.67282511574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45934.67282511574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45934.67282511574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45934.67282511574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45934.67282511574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45934.67282511574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45934.67282511574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45934.67282511574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45934.67282511574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45934.67282511574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45934.67282511574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45934.67282511574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45934.67282511574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45934.67282511574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45934.67282511574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45934.67282511574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45934.67282511574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45934.67282511574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45934.67282511574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45934.67282511574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45934.67282511574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45934.67282511574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45934.67282511574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45934.67282511574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45934.67282511574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45934.67282511574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45934.67282511574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45934.67282511574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45934.67282511574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45934.67282511574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45934.67282511574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45934.67282511574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45934.67282511574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45934.67282511574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45934.67282511574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45934.67282511574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45934.67282511574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45934.67282511574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45934.67282511574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45934.67282511574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45934.67282511574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45934.67282511574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45934.67282511574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45934.67282511574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45934.67282511574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45934.67282511574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45934.67282511574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45934.67282511574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45934.67282511574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45934.67282511574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45934.67282511574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45934.67282511574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45934.67282511574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45934.67282511574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45934.67282511574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45934.67282511574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45934.67282511574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45934.67282511574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45934.67282511574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45934.67282511574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45934.67282511574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45934.67282511574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45934.67282511574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45934.67282511574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45934.67282511574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45934.67282511574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45934.67282511574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45934.67282511574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45934.67282511574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45934.67282511574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45934.67282511574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45934.67282511574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45934.67282511574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45934.67282511574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45934.67282511574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45934.67282511574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45934.67282511574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45934.67282511574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45934.67282511574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45934.67282511574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45934.67282511574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45934.67282511574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45934.67282511574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45934.67282511574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45934.67282511574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45934.67282511574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45934.67282511574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45934.67282511574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45934.67282511574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45934.67282511574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45934.67282511574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45934.67282511574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45934.67282511574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45934.67282511574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45934.67282511574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45934.67282511574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45934.67282511574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45934.67282511574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45934.67282511574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45934.67282511574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45934.67282511574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45934.67282511574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45934.67282511574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45934.67282511574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45934.67282511574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45934.67282511574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45934.67282511574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45934.67282511574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45934.67282511574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45934.67282511574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45934.67282511574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45934.67282511574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45934.67282511574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45934.67282511574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45934.67282511574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45934.67282511574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45934.67282511574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45934.67282511574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45934.67282511574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45934.67282511574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45934.67282511574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45934.67282511574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45934.67282511574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45934.67282511574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45934.67282511574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45934.67282511574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45934.67282511574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45934.67282511574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45934.67282511574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45934.67282511574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45934.67282511574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45934.67282511574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45934.67282511574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45934.67282511574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45934.67282511574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45934.67282511574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45934.67282511574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45934.67282511574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45934.67282511574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45934.67282511574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45934.67282511574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45934.67282511574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45934.67282511574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45934.67282511574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45934.67282511574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45934.67282511574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45934.67282511574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45934.67282511574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45934.67282511574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45934.67282511574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45934.67282511574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45934.67282511574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45934.67282511574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45934.67282511574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45934.67282511574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45934.67282511574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45934.67282511574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45934.67282511574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45934.67282511574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45934.67282511574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45934.67282511574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45934.67282511574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45934.67282511574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45934.67282511574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45934.67282511574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45934.67282511574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45934.67282511574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45934.67282511574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45934.67282511574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45934.67282511574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45934.67282511574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45934.67282511574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45934.67282511574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45934.67282511574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45934.67282511574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45934.67282511574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45934.67282511574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45934.67282511574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45934.67282511574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45934.67282511574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45934.67282511574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45934.67282511574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45934.67282511574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45934.67282511574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45934.67282511574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45934.67282511574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45934.67282511574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45934.67282511574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45934.67282511574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45934.67282511574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45934.67282511574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45934.67282511574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45934.67282511574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45934.67282511574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45934.67282511574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45934.67282511574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45934.67282511574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45934.67282511574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45934.67282511574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45934.67282511574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45934.67282511574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45934.67282511574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45934.67282511574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45934.67282511574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45934.67282511574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45934.67282511574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45934.67282511574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45934.67282511574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45934.67282511574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45934.67282511574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45934.67282511574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45934.67282511574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45934.67282511574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45934.67282511574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45934.67282511574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45934.67282511574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45934.67282511574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45934.67282511574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45934.67282511574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45934.67282511574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45934.67282511574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45934.67282511574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45934.67282511574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45934.67282511574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45934.67282511574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45934.67282511574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45934.67282511574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45934.67282511574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45934.67282511574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45934.67282511574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45934.67282511574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45934.67282511574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45934.67282511574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45934.67282511574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45934.67282511574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45934.67282511574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45934.67282511574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45934.67282511574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45934.67282511574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45934.67282511574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45934.67282511574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45934.67282511574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45934.67282511574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45934.67282511574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45934.67282511574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45934.67282511574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45934.67282511574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45934.67282511574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45934.67282511574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45934.67282511574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45934.67282511574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45934.67282511574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45934.67282511574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45934.67282511574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45934.67282511574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45934.67282511574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45934.67282511574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45934.67282511574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45934.67282511574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45934.67282511574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45934.67282511574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45934.67282511574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45934.67282511574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45934.67282511574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45934.67282511574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45934.67282511574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45934.67282511574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45934.67282511574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45934.67282511574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45934.67282511574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45934.67282511574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45934.67282511574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45934.67282511574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45934.67282511574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45934.67282511574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45934.67282511574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45934.67282511574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45934.67282511574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45934.67282511574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45934.67282511574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45934.67282511574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45934.67282511574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45934.67282511574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45934.67282511574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45934.67282511574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45934.67282511574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45934.67282511574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45934.67282511574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45934.67282511574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45934.67282511574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45934.67282511574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45934.67282511574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45934.67282511574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45934.67282511574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45934.67282511574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45934.67282511574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45934.67282511574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45934.67282511574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45934.67282511574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45934.67282511574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45934.67282511574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45934.67282511574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45934.67282511574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45934.67282511574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45934.67282511574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45934.67282511574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45934.67282511574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45934.67282511574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45934.67282511574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45934.67282511574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45934.67282511574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45934.67282511574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45934.67282511574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45934.67282511574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45934.67282511574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45934.67282511574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45934.67282511574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45934.67282511574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45934.67282511574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45934.67282511574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45934.67282511574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45934.67282511574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45934.67282511574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45934.67282511574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45934.67282511574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45934.67282511574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45934.67282511574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45934.67282511574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45934.67282511574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45934.67282511574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45934.67282511574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45934.67282511574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45934.67282511574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45934.67282511574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45934.67282511574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45934.67282511574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45934.67282511574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45934.67282511574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45934.67282511574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45934.67282511574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45934.67282511574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45934.67282511574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45934.67282511574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45934.67282511574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45934.67282511574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45934.67282511574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45934.67282511574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45934.67282511574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45934.67282511574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45934.67282511574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45934.67282511574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45934.67282511574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45934.67282511574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45934.67282511574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45934.67282511574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45934.67282511574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45934.67282511574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45934.67282511574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45934.67282511574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45934.672825231479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45934.672825231479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45934.672825231479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45934.672825231479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45934.672825231479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45934.672825231479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45934.672825231479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45934.672825231479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45934.672825231479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45934.672825231479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45934.672825231479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45934.672825231479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45934.672825231479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45934.672825231479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45934.672825231479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45934.672825231479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45934.672825231479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45934.672825231479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45934.672825231479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45934.672825231479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45934.672825231479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45934.672825231479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45934.672825231479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45934.672825231479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45934.672825231479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45934.672825231479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45934.672825231479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45934.672825231479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45934.672825231479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45934.672825231479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45934.672825231479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45934.672825231479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45934.672825231479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45934.672825231479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45934.672825231479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45934.672825231479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45934.672825231479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45934.672825231479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45934.672825231479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45934.672825231479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45934.672825231479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45934.672825231479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45934.672825231479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45934.672825231479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45934.672825231479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45934.672825231479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45934.672825231479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45934.672825231479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45934.672825231479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45934.672825231479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45934.672825231479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45934.672825231479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45934.672825231479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45934.672825231479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45934.672825231479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45934.672825231479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45934.672825231479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45934.672825231479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45934.672825231479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45934.672825231479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45934.672825231479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45934.672825231479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45934.672825231479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45934.672825231479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45934.672825231479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45934.672825231479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45934.672825231479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45934.672825231479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45934.672825231479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45934.672825231479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45934.672825231479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45934.672825231479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45934.672825231479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45934.672825231479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45934.672825231479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45934.672825231479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45934.672825231479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45934.672825231479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45934.672825231479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45934.672825231479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45934.672825231479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45934.672825231479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45934.672825231479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45934.672825231479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45934.672825231479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45934.672825231479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45934.672825231479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45934.672825231479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45934.672825231479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45934.672825231479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45934.672825231479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45934.672825231479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45934.672825231479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45934.672825231479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45934.672825231479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45934.672825231479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45934.672825231479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45934.672825231479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45934.672825231479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45934.672825231479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45934.672825231479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45934.672825231479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45934.672825231479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45934.672825231479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45934.672825231479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45934.672825231479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45934.672825231479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45934.672825231479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45934.672825231479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45934.672825231479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45934.672825231479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45934.672825231479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45934.672825231479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45934.672825231479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45934.672825231479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45934.672825231479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45934.672825231479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45934.672825231479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45934.672825231479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45934.672825231479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45934.672825231479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45934.672825231479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45934.672825231479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45934.672825231479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45934.672825231479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45934.672825231479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45934.672825231479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45934.672825231479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45934.672825231479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45934.672825231479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45934.672825231479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45934.672825231479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45934.672825231479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45934.672825231479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45934.672825231479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45934.672825231479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45934.672825231479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45934.672825231479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45934.672825231479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45934.672825231479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45934.672825231479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45934.672825231479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45934.672825231479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45934.672825231479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45934.672825231479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45934.672825231479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45934.672825231479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45934.672825231479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45934.672825231479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45934.672825231479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45934.672825231479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45934.672825231479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45934.672825231479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45934.672825231479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45934.672825231479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45934.672825231479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45934.672825231479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45934.672825231479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45934.672825231479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45934.672825231479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45934.672825231479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45934.672825231479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45934.672825231479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45934.672825231479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45934.672825231479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45934.672825231479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45934.672825231479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45934.672825231479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45934.672825231479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45934.672825231479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45934.672825231479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45934.672825231479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45934.672825231479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45934.672825231479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45934.672825231479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45934.672825231479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45934.672825231479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45934.672825231479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45934.672825231479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45934.672825231479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45934.672825231479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45934.672825231479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45934.672825231479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45934.672825231479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45934.672825231479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45934.672825231479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45934.672825231479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45934.672825231479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45934.672825231479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45934.672825231479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45934.672825231479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45934.672825231479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45934.672825231479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45934.672825231479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45934.672825231479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45934.672825231479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45934.672825231479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45934.672825231479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45934.672825231479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45934.672825231479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45934.672825231479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45934.672825231479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45934.672825231479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45934.672825231479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45934.672825231479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45934.672825231479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45934.672825231479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45934.672825231479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45934.672825231479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45934.672825231479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45934.672825231479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45934.672825231479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45934.672825231479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45934.672825231479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45934.672825231479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45934.672825231479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45934.672825231479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45934.672825231479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45934.672825231479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45934.672825231479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45934.672825231479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45934.672825231479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45934.672825231479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45934.672825231479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45934.672825231479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45934.672825231479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45934.672825231479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45934.672825231479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45934.672825231479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45934.672825231479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45934.672825231479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45934.672825231479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45934.672825231479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45934.672825231479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45934.672825231479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45934.672825231479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45934.672825231479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45934.672825231479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45934.672825231479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45934.672825231479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45934.672825231479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45934.672825231479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45934.672825231479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45934.672825231479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45934.672825231479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45934.672825231479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45934.672825231479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45934.672825231479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45934.672825231479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45934.672825231479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45934.672825231479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45934.672825231479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45934.672825231479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45934.672825231479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45934.672825231479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45934.672825231479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45934.672825231479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45934.672825231479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45934.672825231479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45934.672825231479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45934.672825231479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45934.672825231479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45934.672825231479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45934.672825231479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45934.672825231479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45934.672825231479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45934.672825231479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45934.672825231479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45934.672825231479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45934.672825231479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45934.672825231479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45934.672825231479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45934.672825231479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45934.672825231479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45934.672825231479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45934.672825231479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45934.672825231479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45934.672825231479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45934.672825231479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45934.672825231479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45934.672825231479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45934.672825231479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45934.672825231479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45934.672825231479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45934.672825231479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45934.672825231479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45934.672825231479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45934.672825231479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45934.672825231479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45934.672825231479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45934.672825231479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45934.672825231479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45934.672825231479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45934.672825231479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45934.672825231479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45934.672825231479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45934.672825231479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45934.672825231479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45934.672825231479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45934.672825231479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45934.672825231479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45934.672825231479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45934.672825231479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45934.672825231479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45934.672825231479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45934.672825231479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45934.672825231479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45934.672825231479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45934.672825231479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45934.672825231479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45934.672825231479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45934.672825231479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45934.672825231479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45934.672825231479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45934.672825231479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45934.672825231479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45934.672825231479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45934.672825231479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45934.672825231479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45934.672825231479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45934.672825231479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45934.672825231479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45934.672825231479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45934.672825231479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45934.672825231479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45934.672825231479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45934.672825231479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45934.672825231479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45934.672825231479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45934.672825231479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45934.672825231479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45934.672825231479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45934.672825231479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45934.672825231479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45934.672825231479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45934.672825231479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45934.672825231479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45934.672825231479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45934.672825231479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45934.672825231479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45934.672825231479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45934.672825231479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45934.672825231479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45934.672825231479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45934.672825231479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45934.672825231479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45934.672825231479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45934.672825231479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45934.672825231479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45934.672825231479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45934.672825231479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45934.672825231479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45934.672825231479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45934.672825231479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45934.672825231479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45934.672825231479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45934.672825231479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45934.672825231479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45934.672825231479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45934.672825231479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45934.672825231479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45934.672825231479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45934.672825231479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45934.672825231479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45934.672825231479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45934.672825231479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45934.672825231479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45934.672825231479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45934.672825231479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45934.672825231479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45934.672825231479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45934.672825231479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45934.672825231479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45934.672825231479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45934.672825231479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45934.672825231479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45934.672825231479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45934.672825231479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45934.672825231479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45934.672825231479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45934.672825231479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45934.672825231479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45934.672825231479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45934.672825231479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45934.672825231479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45934.672825231479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45934.672825231479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45934.672825231479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45934.672825231479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45934.672825231479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45934.672825231479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45934.672825231479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45934.672825231479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45934.672825231479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45934.672825231479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45934.672825231479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45934.672825231479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45934.672825231479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45934.672825231479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45934.672825231479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45934.672825231479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45934.672825231479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45934.672825231479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45934.672825231479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45934.672825231479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45934.672825231479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45934.672825231479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45934.672825231479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45934.672825231479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45934.672825231479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45934.672825231479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45934.672825231479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45934.672825231479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45934.672825231479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45934.672825231479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45934.672825231479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45934.672825231479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45934.672825231479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45934.672825231479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45934.672825231479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45934.672825231479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45934.672825231479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45934.672825231479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45934.672825231479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45934.672825231479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45934.672825231479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45934.672825231479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45934.672825231479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45934.672825231479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45934.672825231479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45934.672825231479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45934.672825231479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45934.672825231479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45934.672825231479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45934.672825231479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45934.672825231479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45934.672825231479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45934.672825231479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45934.672825231479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45934.672825231479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45934.672825231479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45934.672825231479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45934.672825231479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45934.672825231479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45934.672825231479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45934.672825231479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45934.672825231479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45934.672825231479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45934.672825231479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45934.672825231479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45934.672825231479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45934.672825231479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45934.672825231479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45934.672825231479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45934.672825231479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45934.672825231479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45934.672825231479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45934.672825231479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45934.672825231479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45934.672825231479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45934.672825231479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45934.672825231479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45934.672825231479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45934.672825231479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45934.672825231479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45934.672825231479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45934.672825231479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45934.672825231479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45934.672825231479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45934.672825231479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45934.672825231479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45934.672825231479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45934.672825231479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45934.672825231479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45934.672825231479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45934.672825231479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45934.672825231479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45934.672825231479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45934.672825231479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45934.672825231479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45934.672825231479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45934.672825231479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45934.672825231479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45934.672825231479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45934.672825231479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45934.672825231479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45934.672825231479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45934.672825231479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45934.672825231479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45934.672825231479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45934.672825231479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45934.672825231479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45934.672825231479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45934.672825231479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45934.672825231479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45934.672825231479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45934.672825231479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45934.672825231479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45934.672825231479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45934.672825231479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45934.672825231479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45934.672825231479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45934.672825231479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45934.672825231479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45934.672825231479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45934.672825231479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45934.672825231479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45934.672825231479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45934.672825231479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45934.672825231479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45934.672825231479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45934.672825231479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45934.672825231479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45934.672825231479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45934.672825231479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45934.672825231479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45934.672825231479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45934.672825231479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45934.672825231479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45934.672825231479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45934.672825231479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45934.672825231479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45934.672825231479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45934.672825231479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45934.672825231479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45934.672825231479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45934.672825231479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45934.672825231479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45934.672825231479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45934.672825231479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45934.672825231479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45934.672825231479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45934.672825231479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45934.672825231479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45934.672825231479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45934.672825231479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45934.672825231479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45934.672825231479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45934.672825231479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45934.672825231479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45934.672825231479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45934.672825231479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45934.672825231479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45934.672825231479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45934.672825231479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45934.672825231479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45934.672825231479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45934.672825231479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45934.672825231479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45934.672825231479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45934.672825231479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45934.672825231479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45934.672825231479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45934.672825231479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45934.672825231479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45934.672825231479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45934.672825231479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45934.672825231479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45934.672825231479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45934.672825231479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45934.672825231479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45934.672825231479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45934.672825231479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45934.672825231479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45934.672825231479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45934.672825231479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45934.672825231479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45934.672825231479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45934.672825231479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45934.672825231479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45934.672825231479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45934.672825231479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45934.672825231479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45934.672825231479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45934.672825231479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45934.672825231479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45934.672825231479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45934.672825231479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45934.672825231479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45934.672825231479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45934.672825231479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45934.672825231479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45934.672825231479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45934.672825231479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45934.672825231479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45934.672825231479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45934.672825231479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45934.672825231479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45934.672825231479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45934.672825231479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45934.672825231479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45934.672825231479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45934.672825231479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45934.672825231479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45934.672825231479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45934.672825231479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45934.672825231479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45934.672825231479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45934.672825231479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45934.672825231479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45934.672825231479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45934.672825231479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45934.672825231479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45934.672825231479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45934.672825231479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45934.672825231479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45934.672825231479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45934.672825231479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45934.672825231479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45934.672825231479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45934.672825231479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45934.672825231479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45934.672825231479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45934.672825231479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45934.672825231479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45934.672825231479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45934.672825231479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45934.672825231479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45934.672825231479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45934.672825231479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45934.672825231479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45934.672825231479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45934.672825231479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45934.672825231479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45934.672825231479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45934.672825231479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45934.672825231479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45934.672825231479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45934.672825231479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45934.672825231479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45934.672825231479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45934.672825231479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45934.672825231479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45934.672825231479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45934.672825231479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45934.672825231479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45934.672825231479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45934.672825231479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45934.672825231479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45934.672825231479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45934.672825231479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45934.672825231479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45934.672825231479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45934.672825231479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45934.672825231479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45934.672825231479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45934.672825231479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45934.672825231479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45934.672825231479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45934.672825231479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45934.672825231479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45934.672825231479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45934.672825231479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45934.672825231479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45934.672825231479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45934.672825231479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45934.672825231479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45934.672825231479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45934.672825231479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45934.672825231479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45934.672825231479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45934.672825231479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45934.672825231479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45934.672825231479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45934.672825231479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45934.672825231479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45934.672825231479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45934.672825231479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45934.672825231479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45934.672825231479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45934.672825231479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45934.672825231479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45934.672825231479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45934.672825231479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45934.672825231479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45934.672825231479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45934.672825231479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45934.672825231479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45934.672825231479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45934.672825231479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45934.672825231479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45934.672825231479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45934.672825231479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45934.672825231479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45934.672825231479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45934.672825231479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45934.672825231479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45934.672825231479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45934.672825231479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45934.672825231479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45934.672825231479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45934.672825231479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45934.672825231479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45934.672825231479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45934.672825231479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45934.672825231479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45934.672825231479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45934.672825231479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45934.672825231479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45934.672825231479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45934.672825231479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45934.672825231479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45934.672825231479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45934.672825231479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45934.672825231479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45934.672825231479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45934.672825231479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45934.672825231479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45934.672825231479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45934.672825231479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45934.672825231479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45934.672825231479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45934.672825231479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45934.672825231479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45934.672825231479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45934.672825231479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45934.672825231479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45934.672825231479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45934.672825231479</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231.19210717592068</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3.7825469907402294</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IFERROR(VLOOKUP(D4,DB!A:K,11,0),"")</f>
        <v/>
      </c>
      <c r="C4" s="111"/>
      <c r="D4" s="107"/>
      <c r="E4" s="112"/>
      <c r="F4" s="113"/>
      <c r="G4" s="114">
        <f ca="1">IFERROR(NOW()-F4,"")</f>
        <v>45934.672824768517</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45934.672824768517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45934.672824768517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45934.672824768517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45934.672824768517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45934.672824768517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45934.672824768517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45934.672824768517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45934.672824768517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45934.672824768517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45934.672824768517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45934.672824768517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45934.672824768517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45934.672824768517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45934.672824768517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45934.672824768517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45934.672824768517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45934.672824768517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45934.672824768517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45934.672824768517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45934.672824768517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45934.672824768517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45934.672824768517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45934.672824768517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45934.672824768517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45934.672824768517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45934.672824768517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45934.672824768517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45934.672824768517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45934.672824768517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45934.672824768517</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workbookViewId="0">
      <selection activeCell="K14" sqref="K1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42.840764930551813</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39047</v>
      </c>
      <c r="F3" s="38">
        <v>45926.188877314817</v>
      </c>
      <c r="G3" s="39">
        <f ca="1">IFERROR(NOW()-F3,"-")</f>
        <v>8.4839474537002388</v>
      </c>
      <c r="H3" s="38">
        <v>45926.158159722225</v>
      </c>
      <c r="I3" s="37" t="str">
        <f>IFERROR(VLOOKUP(D3,DB!A:F,6,0),"")</f>
        <v>SCECO</v>
      </c>
      <c r="J3" s="37" t="str">
        <f>IFERROR(VLOOKUP(D3,DB!A:G,7,0),"")</f>
        <v>Good</v>
      </c>
      <c r="K3" s="37" t="s">
        <v>39064</v>
      </c>
      <c r="L3" s="37" t="str">
        <f>IFERROR(VLOOKUP(D3,DB!A:I,9,0),"")</f>
        <v>Latis</v>
      </c>
      <c r="M3" s="136"/>
    </row>
    <row r="4" spans="1:13" ht="30.75">
      <c r="A4" s="37" t="s">
        <v>39065</v>
      </c>
      <c r="B4" s="37" t="str">
        <f>IFERROR(VLOOKUP(D4,DB!A:K,11,0),"")</f>
        <v>R5</v>
      </c>
      <c r="C4" s="37">
        <v>1</v>
      </c>
      <c r="D4" s="37" t="s">
        <v>38461</v>
      </c>
      <c r="E4" s="37" t="s">
        <v>39047</v>
      </c>
      <c r="F4" s="38">
        <v>45934.580520833333</v>
      </c>
      <c r="G4" s="39">
        <f ca="1">IFERROR(NOW()-F4,"-")</f>
        <v>9.230393518373603E-2</v>
      </c>
      <c r="H4" s="38">
        <v>45934.522187499999</v>
      </c>
      <c r="I4" s="37" t="str">
        <f>IFERROR(VLOOKUP(D4,DB!A:F,6,0),"")</f>
        <v>SCECO</v>
      </c>
      <c r="J4" s="37" t="str">
        <f>IFERROR(VLOOKUP(D4,DB!A:G,7,0),"")</f>
        <v>Good</v>
      </c>
      <c r="K4" s="37" t="s">
        <v>39066</v>
      </c>
      <c r="L4" s="37" t="str">
        <f>IFERROR(VLOOKUP(D4,DB!A:I,9,0),"")</f>
        <v>Latis</v>
      </c>
      <c r="M4" s="136"/>
    </row>
    <row r="5" spans="1:13" ht="15">
      <c r="A5" s="37"/>
      <c r="B5" s="37" t="str">
        <f>IFERROR(VLOOKUP(D5,DB!A:K,11,0),"")</f>
        <v/>
      </c>
      <c r="C5" s="37"/>
      <c r="D5" s="37"/>
      <c r="E5" s="37"/>
      <c r="F5" s="38"/>
      <c r="G5" s="39">
        <f ca="1">IFERROR(NOW()-F5,"-")</f>
        <v>45934.672824768517</v>
      </c>
      <c r="H5" s="38"/>
      <c r="I5" s="37" t="str">
        <f>IFERROR(VLOOKUP(D5,DB!A:F,6,0),"")</f>
        <v/>
      </c>
      <c r="J5" s="37" t="str">
        <f>IFERROR(VLOOKUP(D5,DB!A:G,7,0),"")</f>
        <v/>
      </c>
      <c r="K5" s="37"/>
      <c r="L5" s="37" t="str">
        <f>IFERROR(VLOOKUP(D5,DB!A:I,9,0),"")</f>
        <v/>
      </c>
      <c r="M5" s="136"/>
    </row>
    <row r="6" spans="1:13" ht="15">
      <c r="A6" s="37"/>
      <c r="B6" s="37" t="str">
        <f>IFERROR(VLOOKUP(D6,DB!A:K,11,0),"")</f>
        <v/>
      </c>
      <c r="C6" s="37"/>
      <c r="D6"/>
      <c r="E6" s="37"/>
      <c r="F6" s="38"/>
      <c r="G6" s="39">
        <f ca="1">IFERROR(NOW()-F6,"-")</f>
        <v>45934.672824768517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45934.672824768517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45934.672824768517</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45934.672824768517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45934.672824768517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45934.672824768517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45934.672824768517</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45934.672824768517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45934.672824768517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45934.672824768517</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45934.672824768517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45934.672824768517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45934.672824768517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45934.672824768517</v>
      </c>
      <c r="H19" s="38"/>
      <c r="I19" s="37" t="str">
        <f>IFERROR(VLOOKUP(D19,DB!A:F,6,0),"")</f>
        <v/>
      </c>
      <c r="J19" s="37" t="str">
        <f>IFERROR(VLOOKUP(D19,DB!A:G,7,0),"")</f>
        <v/>
      </c>
      <c r="K19" s="37"/>
      <c r="L19" s="37" t="str">
        <f>IFERROR(VLOOKUP(D19,DB!A:I,9,0),"")</f>
        <v/>
      </c>
      <c r="M19" s="136"/>
    </row>
    <row r="20" spans="1:13" ht="15">
      <c r="A20" s="92"/>
      <c r="B20" s="92" t="str">
        <f>IFERROR(VLOOKUP(D20,DB!A:K,11,0),"")</f>
        <v/>
      </c>
      <c r="C20" s="92"/>
      <c r="D20" s="92"/>
      <c r="E20" s="92"/>
      <c r="F20" s="134"/>
      <c r="G20" s="135">
        <f ca="1">IFERROR(NOW()-F20,"-")</f>
        <v>45934.672824768517</v>
      </c>
      <c r="H20" s="134"/>
      <c r="I20" s="92" t="str">
        <f>IFERROR(VLOOKUP(D20,DB!A:F,6,0),"")</f>
        <v/>
      </c>
      <c r="J20" s="92" t="str">
        <f>IFERROR(VLOOKUP(D20,DB!A:G,7,0),"")</f>
        <v/>
      </c>
      <c r="K20" s="92"/>
      <c r="L20" s="92" t="str">
        <f>IFERROR(VLOOKUP(D20,DB!A:I,9,0),"")</f>
        <v/>
      </c>
      <c r="M20" s="136"/>
    </row>
    <row r="21" spans="1:13" ht="15">
      <c r="A21" s="37"/>
      <c r="B21" s="37" t="str">
        <f>IFERROR(VLOOKUP(D21,DB!A:K,11,0),"")</f>
        <v/>
      </c>
      <c r="C21" s="37"/>
      <c r="D21" s="37"/>
      <c r="E21" s="37"/>
      <c r="F21" s="38"/>
      <c r="G21" s="39">
        <f ca="1">IFERROR(NOW()-F21,"-")</f>
        <v>45934.672824768517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45934.672824768517</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45934.672824768517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45934.672824768517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45934.672824768517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45934.672824768517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45934.672824768517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45934.672824768517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45934.672824768517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45934.672824768517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45934.672824768517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45934.672824768517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45934.672824768517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45934.672824768517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45934.672824768517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45934.672824768517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45934.672824768517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45934.672824768517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45934.672824768517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45934.672824768517</v>
      </c>
      <c r="H40" s="38"/>
      <c r="I40" s="37" t="str">
        <f>IFERROR(VLOOKUP(D40,DB!A:F,6,0),"")</f>
        <v/>
      </c>
      <c r="J40" s="37" t="str">
        <f>IFERROR(VLOOKUP(D40,DB!A:G,7,0),"")</f>
        <v/>
      </c>
      <c r="K40" s="37"/>
      <c r="L40" s="37" t="str">
        <f>IFERROR(VLOOKUP(D40,DB!A:I,9,0),"")</f>
        <v/>
      </c>
      <c r="M40" s="136"/>
    </row>
    <row r="41" spans="1:13" ht="15">
      <c r="A41" s="37"/>
      <c r="B41" s="37" t="str">
        <f>IFERROR(VLOOKUP(D41,DB!A:K,11,0),"")</f>
        <v/>
      </c>
      <c r="C41" s="37"/>
      <c r="D41"/>
      <c r="E41" s="37"/>
      <c r="F41" s="38"/>
      <c r="G41" s="39">
        <f ca="1">IFERROR(NOW()-F41,"-")</f>
        <v>45934.672824768517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45934.672824768517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45934.672824768517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45934.672824768517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45934.672824768517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45934.672824768517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45934.672824768517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45934.672824768517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45934.672824768517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45934.672824768517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45934.672824768517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45934.672824768517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45934.672824768517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45934.672824768517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45934.672824768517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45934.672824768517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45934.672824768517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45934.672824768517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45934.672824768517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45934.672824768517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45934.672824768517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45934.672824768517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45934.672824768517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45934.672824768517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45934.672824768517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45934.672824768517</v>
      </c>
      <c r="H66" s="38"/>
      <c r="I66" s="37" t="str">
        <f>IFERROR(VLOOKUP(D66,DB!A:F,6,0),"")</f>
        <v/>
      </c>
      <c r="J66" s="37" t="str">
        <f>IFERROR(VLOOKUP(D66,DB!A:G,7,0),"")</f>
        <v/>
      </c>
      <c r="K66" s="37"/>
      <c r="L66" s="37" t="str">
        <f>IFERROR(VLOOKUP(D66,DB!A:I,9,0),"")</f>
        <v/>
      </c>
      <c r="M66" s="136"/>
    </row>
    <row r="67" spans="1:13" ht="15">
      <c r="A67" s="92"/>
      <c r="B67" s="92" t="str">
        <f>IFERROR(VLOOKUP(D67,DB!A:K,11,0),"")</f>
        <v/>
      </c>
      <c r="C67" s="92"/>
      <c r="D67" s="92"/>
      <c r="E67" s="92"/>
      <c r="F67" s="134"/>
      <c r="G67" s="135">
        <f ca="1">IFERROR(NOW()-F67,"-")</f>
        <v>45934.672824768517</v>
      </c>
      <c r="H67" s="134"/>
      <c r="I67" s="92" t="str">
        <f>IFERROR(VLOOKUP(D67,DB!A:F,6,0),"")</f>
        <v/>
      </c>
      <c r="J67" s="92" t="str">
        <f>IFERROR(VLOOKUP(D67,DB!A:G,7,0),"")</f>
        <v/>
      </c>
      <c r="K67" s="92"/>
      <c r="L67" s="92" t="str">
        <f>IFERROR(VLOOKUP(D67,DB!A:I,9,0),"")</f>
        <v/>
      </c>
      <c r="M67" s="136"/>
    </row>
    <row r="68" spans="1:13" ht="15">
      <c r="A68" s="92"/>
      <c r="B68" s="92" t="str">
        <f>IFERROR(VLOOKUP(D68,DB!A:K,11,0),"")</f>
        <v/>
      </c>
      <c r="C68" s="92"/>
      <c r="D68" s="92"/>
      <c r="E68" s="92"/>
      <c r="F68" s="134"/>
      <c r="G68" s="135">
        <f ca="1">IFERROR(NOW()-F68,"-")</f>
        <v>45934.672824768517</v>
      </c>
      <c r="H68" s="134"/>
      <c r="I68" s="92" t="str">
        <f>IFERROR(VLOOKUP(D68,DB!A:F,6,0),"")</f>
        <v/>
      </c>
      <c r="J68" s="92" t="str">
        <f>IFERROR(VLOOKUP(D68,DB!A:G,7,0),"")</f>
        <v/>
      </c>
      <c r="K68" s="92"/>
      <c r="L68" s="92" t="str">
        <f>IFERROR(VLOOKUP(D68,DB!A:I,9,0),"")</f>
        <v/>
      </c>
    </row>
    <row r="69" spans="1:13" ht="15">
      <c r="A69" s="37"/>
      <c r="B69" s="37" t="str">
        <f>IFERROR(VLOOKUP(D69,DB!A:K,11,0),"")</f>
        <v/>
      </c>
      <c r="C69" s="37"/>
      <c r="D69" s="37"/>
      <c r="E69" s="37"/>
      <c r="F69" s="38"/>
      <c r="G69" s="39">
        <f ca="1">IFERROR(NOW()-F69,"-")</f>
        <v>45934.672824768517</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45934.672824768517</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45934.672824768517</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45934.672824768517</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45934.672824768517</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45934.672824768517</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45934.672824768517</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45934.672824768517</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45934.672824768517</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45934.672824768517</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45934.672824768517</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45934.672824768517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45934.672824768517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45934.672824768517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45934.672824768517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45934.672824768517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45934.672824768517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45934.672824768517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45934.672824768517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45934.672824768517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45934.672824768517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45934.672824768517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45934.672824768517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45934.672824768517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45934.672824768517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45934.672824768517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45934.672824768517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45934.672824768517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45934.672824768517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45934.672824768517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45934.672824768517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45934.672824768517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45934.672824768517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45934.672824768517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45934.672824768517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45934.672824768517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45934.672824768517</v>
      </c>
      <c r="H105" s="38"/>
      <c r="I105" s="37" t="str">
        <f>IFERROR(VLOOKUP(D105,DB!A:F,6,0),"")</f>
        <v/>
      </c>
      <c r="J105" s="37" t="str">
        <f>IFERROR(VLOOKUP(D105,DB!A:G,7,0),"")</f>
        <v/>
      </c>
      <c r="K105" s="37"/>
      <c r="L105" s="37" t="str">
        <f>IFERROR(VLOOKUP(D105,DB!A:I,9,0),"")</f>
        <v/>
      </c>
    </row>
    <row r="106" spans="1:12" ht="15">
      <c r="A106" s="92"/>
      <c r="B106" s="92" t="str">
        <f>IFERROR(VLOOKUP(D106,DB!A:K,11,0),"")</f>
        <v/>
      </c>
      <c r="C106" s="92"/>
      <c r="D106" s="92"/>
      <c r="E106" s="92"/>
      <c r="F106" s="134"/>
      <c r="G106" s="135">
        <f ca="1">IFERROR(NOW()-F106,"-")</f>
        <v>45934.672824768517</v>
      </c>
      <c r="H106" s="134"/>
      <c r="I106" s="92" t="str">
        <f>IFERROR(VLOOKUP(D106,DB!A:F,6,0),"")</f>
        <v/>
      </c>
      <c r="J106" s="92" t="str">
        <f>IFERROR(VLOOKUP(D106,DB!A:G,7,0),"")</f>
        <v/>
      </c>
      <c r="K106" s="92"/>
      <c r="L106" s="92" t="str">
        <f>IFERROR(VLOOKUP(D106,DB!A:I,9,0),"")</f>
        <v/>
      </c>
    </row>
    <row r="107" spans="1:12" ht="15">
      <c r="A107" s="37"/>
      <c r="B107" s="37" t="str">
        <f>IFERROR(VLOOKUP(D107,DB!A:K,11,0),"")</f>
        <v/>
      </c>
      <c r="C107" s="37"/>
      <c r="D107" s="37"/>
      <c r="E107" s="37"/>
      <c r="F107" s="38"/>
      <c r="G107" s="39">
        <f ca="1">IFERROR(NOW()-F107,"-")</f>
        <v>45934.672824768517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45934.672824768517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45934.672824768517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45934.672824768517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45934.672824768517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45934.672824768517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45934.672824768517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45934.672824768517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45934.672824768517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45934.672824768517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45934.672824768517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45934.672824768517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45934.672824768517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45934.672824768517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45934.672824768517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45934.672824768517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45934.672824768517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45934.672824768517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45934.672824768517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45934.672824768517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45934.672824768517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45934.672824768517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45934.672824768517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45934.672824768517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45934.672824768517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45934.672824768517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45934.672824768517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45934.672824768517</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45934.672824768517</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45934.672824768517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45934.672824768517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45934.672824768517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45934.672824768517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45934.672824768517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45934.672824768517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45934.672824768517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45934.672824768517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45934.672824768517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45934.672824768517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45934.672824768517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45934.672824768517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45934.672824768517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45934.672824768517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45934.672824768517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45934.672824768517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45934.672824768517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45934.672824768517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45934.672824768517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45934.672824768517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45934.672824768517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45934.672824768517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45934.672824768517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45934.672824768517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45934.672824768517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45934.672824768517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45934.672824768517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45934.672824768517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45934.672824768517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45934.672824768517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45934.672824768517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45934.672824768517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45934.672824768517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45934.672824768517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45934.672824768517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45934.672824768517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45934.672824768517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45934.672824768517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45934.672824768517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45934.672824768517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45934.672824768517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45934.672824768517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45934.672824768517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45934.672824768517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45934.672824768517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45934.672824768517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45934.672824768517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45934.672824768517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45934.672824768517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45934.672824768517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45934.672824768517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45934.672824768517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45934.672824768517</v>
      </c>
      <c r="H188" s="38"/>
      <c r="I188" s="37" t="str">
        <f>IFERROR(VLOOKUP(D188,DB!A:F,6,0),"")</f>
        <v/>
      </c>
      <c r="J188" s="37" t="str">
        <f>IFERROR(VLOOKUP(D188,DB!A:G,7,0),"")</f>
        <v/>
      </c>
      <c r="K188" s="37"/>
      <c r="L188" s="37" t="str">
        <f>IFERROR(VLOOKUP(D188,DB!A:I,9,0),"")</f>
        <v/>
      </c>
    </row>
    <row r="189" spans="1:12" ht="15">
      <c r="A189" s="92"/>
      <c r="B189" s="92" t="str">
        <f>IFERROR(VLOOKUP(D189,DB!A:K,11,0),"")</f>
        <v/>
      </c>
      <c r="C189" s="92"/>
      <c r="D189" s="92"/>
      <c r="E189" s="92"/>
      <c r="F189" s="134"/>
      <c r="G189" s="135">
        <f ca="1">IFERROR(NOW()-F189,"-")</f>
        <v>45934.672824768517</v>
      </c>
      <c r="H189" s="134"/>
      <c r="I189" s="92" t="str">
        <f>IFERROR(VLOOKUP(D189,DB!A:F,6,0),"")</f>
        <v/>
      </c>
      <c r="J189" s="92" t="str">
        <f>IFERROR(VLOOKUP(D189,DB!A:G,7,0),"")</f>
        <v/>
      </c>
      <c r="K189" s="92"/>
      <c r="L189" s="92" t="str">
        <f>IFERROR(VLOOKUP(D189,DB!A:I,9,0),"")</f>
        <v/>
      </c>
    </row>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4" ht="15"/>
    <row r="515" ht="15"/>
    <row r="516" ht="15"/>
    <row r="517" ht="15"/>
    <row r="519" ht="15"/>
    <row r="520" ht="15"/>
    <row r="521"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1" ht="15"/>
    <row r="842" ht="15"/>
    <row r="843" ht="15"/>
    <row r="844" ht="15"/>
    <row r="848" ht="15"/>
    <row r="849" ht="15"/>
    <row r="859" ht="15"/>
    <row r="864" ht="15"/>
    <row r="875" ht="15"/>
    <row r="876" ht="15"/>
    <row r="883" ht="15"/>
    <row r="884" ht="15"/>
    <row r="888" ht="15"/>
    <row r="889" ht="15"/>
    <row r="890" ht="15"/>
    <row r="897" ht="15"/>
    <row r="898" ht="15"/>
    <row r="899" ht="15"/>
    <row r="900" ht="15"/>
    <row r="902" ht="15"/>
    <row r="903" ht="15"/>
    <row r="904" ht="15"/>
    <row r="907" ht="15"/>
    <row r="908" ht="15"/>
    <row r="909" ht="15"/>
    <row r="910" ht="15"/>
    <row r="912" ht="15"/>
    <row r="913" ht="15"/>
    <row r="914" ht="15"/>
    <row r="915" ht="15"/>
    <row r="916" ht="15"/>
    <row r="917" ht="15"/>
    <row r="919" ht="15"/>
    <row r="920" ht="15"/>
    <row r="922" ht="15"/>
    <row r="923" ht="15"/>
    <row r="925" ht="15"/>
    <row r="926" ht="15"/>
    <row r="927" ht="15"/>
    <row r="929" ht="15"/>
    <row r="930" ht="15"/>
    <row r="931" ht="15"/>
    <row r="932" ht="15"/>
    <row r="933" ht="15"/>
    <row r="937" ht="15"/>
    <row r="938" ht="15"/>
    <row r="939" ht="15"/>
    <row r="940" ht="15"/>
    <row r="943" ht="15"/>
    <row r="944" ht="15"/>
    <row r="947" ht="15"/>
    <row r="988" ht="15"/>
    <row r="989" ht="15"/>
    <row r="992" ht="15"/>
    <row r="993" ht="15"/>
    <row r="1000" ht="15"/>
    <row r="1001" ht="15"/>
    <row r="1004" ht="15"/>
    <row r="1006" ht="15"/>
    <row r="1008" ht="15"/>
    <row r="1009" ht="15"/>
    <row r="1010" ht="15"/>
    <row r="1013" ht="15"/>
    <row r="1014" ht="15"/>
    <row r="1016" ht="15"/>
    <row r="1019" ht="15"/>
    <row r="1020" ht="15"/>
    <row r="1022" ht="15"/>
    <row r="1023" ht="15"/>
    <row r="1024" ht="15"/>
    <row r="1025" ht="15"/>
    <row r="1026" ht="15"/>
    <row r="1029" ht="15"/>
    <row r="1030" ht="15"/>
    <row r="1031" ht="15"/>
    <row r="1032" ht="15"/>
    <row r="1033" ht="15"/>
    <row r="1034" ht="15"/>
    <row r="1036" ht="15"/>
    <row r="1038" ht="15"/>
    <row r="1040" ht="15"/>
    <row r="1041" ht="15"/>
    <row r="1042" ht="15"/>
    <row r="1044" ht="15"/>
    <row r="1045" ht="15"/>
    <row r="1046" ht="15"/>
    <row r="1047" ht="15"/>
    <row r="1048" ht="15"/>
    <row r="1049" ht="15"/>
    <row r="1050" ht="15"/>
    <row r="1052" ht="15"/>
    <row r="1053" ht="15"/>
    <row r="1054" ht="15"/>
    <row r="1059" ht="15"/>
    <row r="1060" ht="15"/>
    <row r="1064" ht="15"/>
    <row r="1065" ht="15"/>
    <row r="1066" ht="15"/>
    <row r="1069" ht="15"/>
    <row r="1071" ht="15"/>
    <row r="1075" ht="15"/>
    <row r="1079" ht="15"/>
    <row r="1085" ht="15"/>
    <row r="1086" ht="15"/>
    <row r="1088" ht="15"/>
    <row r="1089" ht="15"/>
    <row r="1091" ht="15"/>
    <row r="1094" ht="15"/>
    <row r="1095" ht="15"/>
    <row r="1097" ht="15"/>
    <row r="1099" ht="15"/>
    <row r="1101" ht="15"/>
    <row r="1103" ht="15"/>
    <row r="1104" ht="15"/>
    <row r="1105" ht="15"/>
    <row r="1107" ht="15"/>
    <row r="1108" ht="15"/>
    <row r="1109" ht="15"/>
    <row r="1110" ht="15"/>
    <row r="1113" ht="15"/>
    <row r="1287" ht="15"/>
    <row r="1288" ht="15"/>
    <row r="1298" ht="15"/>
    <row r="1299" ht="15"/>
    <row r="1300" ht="15"/>
    <row r="1306" ht="15"/>
    <row r="1307" ht="15"/>
    <row r="1308" ht="15"/>
    <row r="1309" ht="15"/>
    <row r="1311" ht="15"/>
    <row r="1314" ht="15"/>
    <row r="1315" ht="15"/>
    <row r="1316" ht="15"/>
    <row r="1317" ht="15"/>
    <row r="1319" ht="15"/>
    <row r="1320" ht="15"/>
    <row r="1322" ht="15"/>
    <row r="1323" ht="15"/>
    <row r="1324" ht="15"/>
    <row r="1325" ht="15"/>
    <row r="1327" ht="15"/>
    <row r="1328" ht="15"/>
    <row r="1329" ht="15"/>
    <row r="1332" ht="15"/>
    <row r="1333" ht="15"/>
    <row r="1336" ht="15"/>
    <row r="1337" ht="15"/>
    <row r="1338" ht="15"/>
    <row r="1339" ht="15"/>
    <row r="1340" ht="15"/>
    <row r="1341" ht="15"/>
    <row r="1342" ht="15"/>
    <row r="1343" ht="15"/>
    <row r="1345" ht="15"/>
    <row r="1347" ht="15"/>
    <row r="1348" ht="15"/>
    <row r="1349" ht="15"/>
    <row r="1352" ht="15"/>
    <row r="1362" ht="15"/>
    <row r="1365" ht="15"/>
    <row r="1366" ht="15"/>
    <row r="1370" ht="15"/>
    <row r="1374" ht="15"/>
    <row r="1377" ht="15"/>
    <row r="1379" ht="15"/>
    <row r="1380" ht="15"/>
    <row r="1383" ht="15"/>
    <row r="1385" ht="15"/>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6"/>
  <sheetViews>
    <sheetView workbookViewId="0">
      <selection activeCell="A6" sqref="A6:X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45933.880972222221</v>
      </c>
      <c r="G2" s="139">
        <f ca="1">IFERROR(NOW()-F2,"-")</f>
        <v>0.79185254629555857</v>
      </c>
      <c r="H2" s="140">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7.8999775462943944</v>
      </c>
      <c r="H3" s="140">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1.8541789351802436</v>
      </c>
      <c r="H4" s="140">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39072</v>
      </c>
      <c r="B5" s="137" t="str">
        <f>IFERROR(VLOOKUP(D5,DB!A:K,11,0),"")</f>
        <v>R6</v>
      </c>
      <c r="C5" s="137">
        <v>1</v>
      </c>
      <c r="D5" s="137" t="s">
        <v>33684</v>
      </c>
      <c r="E5" s="137" t="s">
        <v>38964</v>
      </c>
      <c r="F5" s="140">
        <v>45933.705324074072</v>
      </c>
      <c r="G5" s="139">
        <f ca="1">IFERROR(NOW()-F5,"-")</f>
        <v>0.96750069444533437</v>
      </c>
      <c r="H5" s="140">
        <v>45933.228229166663</v>
      </c>
      <c r="I5" s="137" t="str">
        <f>IFERROR(VLOOKUP(D5,DB!A:F,6,0),"")</f>
        <v>SCECO</v>
      </c>
      <c r="J5" s="137" t="str">
        <f>IFERROR(VLOOKUP(D5,DB!A:G,7,0),"")</f>
        <v>Weak</v>
      </c>
      <c r="K5" s="137" t="s">
        <v>39073</v>
      </c>
      <c r="L5" s="137" t="str">
        <f>IFERROR(VLOOKUP(D5,DB!A:I,9,0),"")</f>
        <v>Latis</v>
      </c>
    </row>
    <row r="6" spans="1:16383" ht="31.5" customHeight="1">
      <c r="A6" s="121"/>
      <c r="B6" s="137" t="str">
        <f>IFERROR(VLOOKUP(D6,DB!A:K,11,0),"")</f>
        <v/>
      </c>
      <c r="C6" s="137"/>
      <c r="D6" s="137"/>
      <c r="E6" s="137"/>
      <c r="F6" s="137"/>
      <c r="G6" s="139">
        <f ca="1">IFERROR(NOW()-F6,"-")</f>
        <v>45934.672824768517</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45934.672824768517</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45934.672824768517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45934.672824768517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45934.672824768517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45934.672824768517</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45934.672824768517</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45934.672824768517</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45934.672824768517</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45934.672824768517</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45934.672824768517</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45934.672824768517</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45934.672824768517</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45934.672824768517</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45934.672824768517</v>
      </c>
      <c r="H20" s="137"/>
      <c r="I20" s="137" t="str">
        <f>IFERROR(VLOOKUP(D20,DB!A:F,6,0),"")</f>
        <v/>
      </c>
      <c r="J20" s="137" t="str">
        <f>IFERROR(VLOOKUP(D20,DB!A:G,7,0),"")</f>
        <v/>
      </c>
      <c r="K20" s="137"/>
      <c r="L20" s="126" t="str">
        <f>IFERROR(VLOOKUP(D20,DB!A:I,9,0),"")</f>
        <v/>
      </c>
    </row>
    <row r="21" spans="1:12" ht="31.5" customHeight="1">
      <c r="A21" s="121"/>
      <c r="B21" s="120" t="str">
        <f>IFERROR(VLOOKUP(D21,DB!A:K,11,0),"")</f>
        <v/>
      </c>
      <c r="C21" s="122"/>
      <c r="D21" s="120"/>
      <c r="E21" s="123"/>
      <c r="F21" s="124"/>
      <c r="G21" s="89">
        <f ca="1">IFERROR(NOW()-F21,"-")</f>
        <v>45934.672824768517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45934.672824768517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45934.672824768517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45934.672824768517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45934.672824768517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45934.672824768517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45934.672824768517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45934.672824768517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45934.672824768517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45934.672824768517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45934.672824768517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45934.672824768517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45934.672824768517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45934.672824768517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45934.672824768517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45934.672824768517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45934.672824768517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45934.672824768517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45934.672824768517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45934.672824768517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45934.672824768517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45934.672824768517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45934.672824768517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45934.672824768517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45934.672824768517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45934.672824768517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45934.672824768517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45934.672824768517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45934.672824768517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45934.672824768517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45934.672824768517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45934.672824768517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45934.672824768517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45934.672824768517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45934.672824768517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45934.672824768517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45934.672824768517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45934.672824768517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45934.672824768517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45934.672824768517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45934.672824768517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45934.672824768517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45934.672824768517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45934.672824768517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45934.672824768517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45934.672824768517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45934.672824768517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45934.672824768517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45934.672824768517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45934.672824768517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45934.672824768517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45934.672824768517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45934.672824768517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45934.672824768517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45934.672824768517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45934.672824768517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45934.672824768517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45934.672824768517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45934.672824768517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45934.672824768517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45934.672824768517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45934.672824768517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45934.672824768517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45934.672824768517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45934.672824768517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45934.672824768517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45934.672824768517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45934.672824768517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45934.672824768517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45934.672824768517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45934.672824768517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45934.672824768517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45934.672824768517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45934.672824768517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45934.672824768517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45934.672824768517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45934.672824768517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45934.672824768517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45934.672824768517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45934.672824768517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45934.672824768517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45934.672824768517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45934.672824768517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45934.672824768517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45934.672824768517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45934.672824768517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45934.672824768517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45934.672824768517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45934.672824768517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45934.672824768517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45934.672824768517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45934.672824768517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45934.672824768517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45934.672824768517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45934.672824768517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45934.672824768517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45934.672824768517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45934.672824768517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45934.672824768517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45934.672824768517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45934.672824768517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45934.672824768517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45934.672824768517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45934.672824768517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45934.672824768517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45934.672824768517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45934.672824768517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45934.672824768517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45934.672824768517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45934.672824768517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45934.672824768517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45934.672824768517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45934.672824768517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45934.672824768517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45934.672824768517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45934.672824768517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45934.672824768517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45934.672824768517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45934.672824768517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45934.672824768517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45934.672824768517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45934.672824768517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45934.672824768517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45934.672824768517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45934.672824768517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45934.672824768517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45934.672824768517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45934.672824768517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45934.672824768517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45934.672824768517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45934.672824768517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45934.672824768517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45934.672824768517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45934.672824768517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45934.672824768517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45934.672824768517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45934.672824768517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45934.672824768517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45934.672824768517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45934.672824768517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45934.672824768517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45934.672824768517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45934.672824768517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45934.672824768517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45934.672824768517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45934.672824768517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45934.672824768517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45934.672824768517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45934.672824768517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45934.672824768517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45934.672824768517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45934.672824768517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45934.672824768517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45934.672824768517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45934.672824768517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45934.672824768517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45934.672824768517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45934.672824768517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45934.672824768517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45934.672824768517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45934.672824768517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45934.672824768517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45934.672824768517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45934.672824768517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45934.672824768517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45934.672824768517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45934.672824768517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45934.672824768517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45934.672824768517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45934.672824768517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45934.672824768517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45934.672824768517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45934.672824768517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45934.672824768517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45934.672824768517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45934.672824768517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45934.672824768517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45934.672824768517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45934.672824768517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45934.672824768517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45934.672824768517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45934.672824768517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45934.672824768517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45934.672824768517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45934.672824768517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45934.672824768517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45934.672824768517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45934.672824768517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45934.672824768517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45934.672824768517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45934.672824768517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45934.672824768517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45934.672824768517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45934.672824768517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45934.672824768517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45934.672824768517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45934.672824768517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45934.672824768517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45934.672824768517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45934.672824768517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45934.672824768517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45934.672824768517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45934.672824768517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45934.672824768517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45934.672824768517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45934.672824768517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45934.672824768517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45934.672824768517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45934.672824768517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45934.672824768517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45934.672824768517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45934.672824768517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45934.672824768517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45934.672824768517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45934.672824768517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45934.672824768517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45934.672824768517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45934.672824768517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45934.672824768517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45934.672824768517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45934.672824768517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45934.672824768517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45934.672824768517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45934.672824768517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45934.672824768517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45934.672824768517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45934.672824768517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45934.672824768517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45934.672824768517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45934.672824768517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45934.672824768517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45934.672824768517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45934.672824768517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45934.672824768517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45934.672824768517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45934.672824768517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45934.672824768517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45934.672824768517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45934.672824768517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45934.672824768517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45934.672824768517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45934.672824768517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45934.672824768517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45934.672824768517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45934.672824768517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45934.672824768517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45934.672824768517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45934.672824768517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45934.672824768517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45934.672824768517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45934.672824768517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45934.672824768517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45934.672824768517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45934.672824768517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45934.672824768517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45934.672824768517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45934.672824768517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45934.672824768517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45934.672824768517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45934.672824768517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45934.672824768517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45934.672824768517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45934.672824768517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45934.672824768517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45934.672824768517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45934.672824768517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45934.672824768517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45934.672824768517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45934.672824768517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45934.672824768517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45934.672824768517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45934.672824768517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45934.672824768517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45934.672824768517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45934.672824768517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45934.672824768517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45934.672824768517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45934.672824768517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45934.672824768517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45934.672824768517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45934.672824768517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45934.672824768517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45934.672824768517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45934.672824768517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45934.672824768517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45934.672824768517</v>
      </c>
      <c r="H306" s="124"/>
      <c r="I306" s="120" t="str">
        <f>IFERROR(VLOOKUP(D306,DB!A:F,6,0),"")</f>
        <v/>
      </c>
      <c r="J306" s="119" t="str">
        <f>IFERROR(VLOOKUP(D306,DB!A:G,7,0),"")</f>
        <v/>
      </c>
      <c r="K306" s="125"/>
      <c r="L306" s="126" t="str">
        <f>IFERROR(VLOOKUP(D306,DB!A:I,9,0),"")</f>
        <v/>
      </c>
    </row>
  </sheetData>
  <dataValidations count="2">
    <dataValidation allowBlank="1" showInputMessage="1" showErrorMessage="1" sqref="E1" xr:uid="{380493DB-286A-4683-AF55-C78F04945A49}"/>
    <dataValidation type="list" allowBlank="1" showInputMessage="1" showErrorMessage="1" sqref="E6:E30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2025-10-04T13:09:25Z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